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1.xml" ContentType="application/vnd.openxmlformats-officedocument.spreadsheetml.comments+xml"/>
  <Override PartName="/xl/worksheets/sheet5.xml" ContentType="application/vnd.openxmlformats-officedocument.spreadsheetml.worksheet+xml"/>
  <Override PartName="/xl/comments/comment2.xml" ContentType="application/vnd.openxmlformats-officedocument.spreadsheetml.comments+xml"/>
  <Override PartName="/xl/worksheets/sheet6.xml" ContentType="application/vnd.openxmlformats-officedocument.spreadsheetml.worksheet+xml"/>
  <Override PartName="/xl/comments/comment3.xml" ContentType="application/vnd.openxmlformats-officedocument.spreadsheetml.comments+xml"/>
  <Override PartName="/xl/worksheets/sheet7.xml" ContentType="application/vnd.openxmlformats-officedocument.spreadsheetml.worksheet+xml"/>
  <Override PartName="/xl/comments/comment4.xml" ContentType="application/vnd.openxmlformats-officedocument.spreadsheetml.comments+xml"/>
  <Override PartName="/xl/worksheets/sheet8.xml" ContentType="application/vnd.openxmlformats-officedocument.spreadsheetml.worksheet+xml"/>
  <Override PartName="/xl/comments/comment5.xml" ContentType="application/vnd.openxmlformats-officedocument.spreadsheetml.comments+xml"/>
  <Override PartName="/xl/worksheets/sheet9.xml" ContentType="application/vnd.openxmlformats-officedocument.spreadsheetml.worksheet+xml"/>
  <Override PartName="/xl/comments/comment6.xml" ContentType="application/vnd.openxmlformats-officedocument.spreadsheetml.comments+xml"/>
  <Override PartName="/xl/worksheets/sheet10.xml" ContentType="application/vnd.openxmlformats-officedocument.spreadsheetml.worksheet+xml"/>
  <Override PartName="/xl/comments/comment7.xml" ContentType="application/vnd.openxmlformats-officedocument.spreadsheetml.comments+xml"/>
  <Override PartName="/xl/worksheets/sheet11.xml" ContentType="application/vnd.openxmlformats-officedocument.spreadsheetml.worksheet+xml"/>
  <Override PartName="/xl/comments/comment8.xml" ContentType="application/vnd.openxmlformats-officedocument.spreadsheetml.comments+xml"/>
  <Override PartName="/xl/worksheets/sheet12.xml" ContentType="application/vnd.openxmlformats-officedocument.spreadsheetml.worksheet+xml"/>
  <Override PartName="/xl/comments/comment9.xml" ContentType="application/vnd.openxmlformats-officedocument.spreadsheetml.comments+xml"/>
  <Override PartName="/xl/worksheets/sheet13.xml" ContentType="application/vnd.openxmlformats-officedocument.spreadsheetml.worksheet+xml"/>
  <Override PartName="/xl/comments/comment10.xml" ContentType="application/vnd.openxmlformats-officedocument.spreadsheetml.comments+xml"/>
  <Override PartName="/xl/worksheets/sheet14.xml" ContentType="application/vnd.openxmlformats-officedocument.spreadsheetml.worksheet+xml"/>
  <Override PartName="/xl/comments/comment11.xml" ContentType="application/vnd.openxmlformats-officedocument.spreadsheetml.comments+xml"/>
  <Override PartName="/xl/worksheets/sheet15.xml" ContentType="application/vnd.openxmlformats-officedocument.spreadsheetml.worksheet+xml"/>
  <Override PartName="/xl/comments/comment12.xml" ContentType="application/vnd.openxmlformats-officedocument.spreadsheetml.comments+xml"/>
  <Override PartName="/xl/worksheets/sheet16.xml" ContentType="application/vnd.openxmlformats-officedocument.spreadsheetml.worksheet+xml"/>
  <Override PartName="/xl/comments/comment13.xml" ContentType="application/vnd.openxmlformats-officedocument.spreadsheetml.comments+xml"/>
  <Override PartName="/xl/worksheets/sheet17.xml" ContentType="application/vnd.openxmlformats-officedocument.spreadsheetml.worksheet+xml"/>
  <Override PartName="/xl/comments/comment14.xml" ContentType="application/vnd.openxmlformats-officedocument.spreadsheetml.comments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CF9F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. Portada" sheetId="1" state="visible" r:id="rId1"/>
    <sheet xmlns:r="http://schemas.openxmlformats.org/officeDocument/2006/relationships" name="1. Identificación OR" sheetId="2" state="visible" r:id="rId2"/>
    <sheet xmlns:r="http://schemas.openxmlformats.org/officeDocument/2006/relationships" name="2. Proyectos" sheetId="3" state="visible" r:id="rId3"/>
    <sheet xmlns:r="http://schemas.openxmlformats.org/officeDocument/2006/relationships" name="F4. Transformadores de potencia" sheetId="4" state="visible" r:id="rId4"/>
    <sheet xmlns:r="http://schemas.openxmlformats.org/officeDocument/2006/relationships" name="F5. Compensaciones" sheetId="5" state="visible" r:id="rId5"/>
    <sheet xmlns:r="http://schemas.openxmlformats.org/officeDocument/2006/relationships" name="F6. Subestaciones" sheetId="6" state="visible" r:id="rId6"/>
    <sheet xmlns:r="http://schemas.openxmlformats.org/officeDocument/2006/relationships" name="F7. Líneas - Apoyos" sheetId="7" state="visible" r:id="rId7"/>
    <sheet xmlns:r="http://schemas.openxmlformats.org/officeDocument/2006/relationships" name="F7. Líneas - Apoyos sub" sheetId="8" state="visible" r:id="rId8"/>
    <sheet xmlns:r="http://schemas.openxmlformats.org/officeDocument/2006/relationships" name="F7. Líneas - Conductores" sheetId="9" state="visible" r:id="rId9"/>
    <sheet xmlns:r="http://schemas.openxmlformats.org/officeDocument/2006/relationships" name="F8. Equipos de subestación" sheetId="10" state="visible" r:id="rId10"/>
    <sheet xmlns:r="http://schemas.openxmlformats.org/officeDocument/2006/relationships" name="F9. Equipos de línea" sheetId="11" state="visible" r:id="rId11"/>
    <sheet xmlns:r="http://schemas.openxmlformats.org/officeDocument/2006/relationships" name="F10. Centros de control" sheetId="12" state="visible" r:id="rId12"/>
    <sheet xmlns:r="http://schemas.openxmlformats.org/officeDocument/2006/relationships" name="F11. Redes BT - Apoyos" sheetId="13" state="visible" r:id="rId13"/>
    <sheet xmlns:r="http://schemas.openxmlformats.org/officeDocument/2006/relationships" name="F11. Redes BT - Canalizaciones" sheetId="14" state="visible" r:id="rId14"/>
    <sheet xmlns:r="http://schemas.openxmlformats.org/officeDocument/2006/relationships" name="F11. Redes BT - Cajas" sheetId="15" state="visible" r:id="rId15"/>
    <sheet xmlns:r="http://schemas.openxmlformats.org/officeDocument/2006/relationships" name="F11. Redes BT - Conductores" sheetId="16" state="visible" r:id="rId16"/>
    <sheet xmlns:r="http://schemas.openxmlformats.org/officeDocument/2006/relationships" name="F12. Transformadores de distrib" sheetId="17" state="visible" r:id="rId17"/>
    <sheet xmlns:r="http://schemas.openxmlformats.org/officeDocument/2006/relationships" name="Definiciones" sheetId="18" state="visible" r:id="rId18"/>
    <sheet xmlns:r="http://schemas.openxmlformats.org/officeDocument/2006/relationships" name="Semáforo" sheetId="19" state="visible" r:id="rId19"/>
    <sheet xmlns:r="http://schemas.openxmlformats.org/officeDocument/2006/relationships" name="Listas" sheetId="20" state="veryHidden" r:id="rId20"/>
    <sheet xmlns:r="http://schemas.openxmlformats.org/officeDocument/2006/relationships" name="MapF6" sheetId="21" state="veryHidden" r:id="rId2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16">
    <font>
      <name val="Calibri"/>
      <family val="2"/>
      <color theme="1"/>
      <sz val="11"/>
      <scheme val="minor"/>
    </font>
    <font>
      <name val="Calibri"/>
      <b val="1"/>
      <color rgb="00595959"/>
      <sz val="9"/>
    </font>
    <font>
      <name val="Calibri"/>
      <b val="1"/>
      <color rgb="000F3A7E"/>
      <sz val="15"/>
    </font>
    <font>
      <name val="Calibri"/>
      <i val="1"/>
      <color rgb="00595959"/>
      <sz val="9"/>
    </font>
    <font>
      <name val="Calibri"/>
      <b val="1"/>
      <color rgb="00FFFFFF"/>
      <sz val="10"/>
    </font>
    <font>
      <name val="Calibri"/>
      <b val="1"/>
      <color rgb="00595959"/>
      <sz val="8"/>
    </font>
    <font>
      <name val="Calibri"/>
      <sz val="10"/>
    </font>
    <font>
      <name val="Calibri"/>
      <i val="1"/>
      <color rgb="00595959"/>
      <sz val="10"/>
    </font>
    <font>
      <name val="Calibri"/>
      <b val="1"/>
      <color rgb="001A1A1A"/>
      <sz val="10"/>
    </font>
    <font>
      <name val="Calibri"/>
      <b val="1"/>
      <color rgb="000F3A7E"/>
      <sz val="12"/>
    </font>
    <font>
      <name val="Calibri"/>
      <b val="1"/>
      <sz val="12"/>
    </font>
    <font>
      <name val="Calibri"/>
      <i val="1"/>
      <color rgb="00595959"/>
      <sz val="8"/>
    </font>
    <font>
      <name val="Calibri"/>
      <color rgb="001A1A1A"/>
      <sz val="10"/>
    </font>
    <font>
      <name val="Calibri"/>
      <b val="1"/>
      <color rgb="000F3A7E"/>
      <sz val="10"/>
    </font>
    <font>
      <name val="Calibri"/>
      <sz val="9"/>
    </font>
    <font>
      <name val="Calibri"/>
      <i val="1"/>
      <sz val="9"/>
    </font>
  </fonts>
  <fills count="9">
    <fill>
      <patternFill/>
    </fill>
    <fill>
      <patternFill patternType="gray125"/>
    </fill>
    <fill>
      <patternFill patternType="solid">
        <fgColor rgb="000F3A7E"/>
      </patternFill>
    </fill>
    <fill>
      <patternFill patternType="solid">
        <fgColor rgb="00E8EDF5"/>
      </patternFill>
    </fill>
    <fill>
      <patternFill patternType="solid">
        <fgColor rgb="00FBF3E3"/>
      </patternFill>
    </fill>
    <fill>
      <patternFill patternType="solid">
        <fgColor rgb="00E3F2EE"/>
      </patternFill>
    </fill>
    <fill>
      <patternFill patternType="solid">
        <fgColor rgb="00EFEFEF"/>
      </patternFill>
    </fill>
    <fill>
      <patternFill patternType="solid">
        <fgColor rgb="00FAFAFC"/>
      </patternFill>
    </fill>
    <fill>
      <patternFill patternType="solid">
        <fgColor rgb="00EEF1F4"/>
      </patternFill>
    </fill>
  </fills>
  <borders count="2">
    <border>
      <left/>
      <right/>
      <top/>
      <bottom/>
      <diagonal/>
    </border>
    <border>
      <left style="thin">
        <color rgb="00D6D9E0"/>
      </left>
      <right style="thin">
        <color rgb="00D6D9E0"/>
      </right>
      <top style="thin">
        <color rgb="00D6D9E0"/>
      </top>
      <bottom style="thin">
        <color rgb="00D6D9E0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8" fillId="3" borderId="1" pivotButton="0" quotePrefix="0" xfId="0"/>
    <xf numFmtId="0" fontId="6" fillId="0" borderId="1" applyProtection="1" pivotButton="0" quotePrefix="0" xfId="0">
      <protection locked="0" hidden="0"/>
    </xf>
    <xf numFmtId="0" fontId="4" fillId="2" borderId="1" applyAlignment="1" pivotButton="0" quotePrefix="0" xfId="0">
      <alignment horizontal="center" vertical="center" wrapText="1"/>
    </xf>
    <xf numFmtId="0" fontId="6" fillId="7" borderId="1" applyProtection="1" pivotButton="0" quotePrefix="0" xfId="0">
      <protection locked="0" hidden="0"/>
    </xf>
    <xf numFmtId="0" fontId="5" fillId="3" borderId="0" applyAlignment="1" pivotButton="0" quotePrefix="0" xfId="0">
      <alignment horizontal="center"/>
    </xf>
    <xf numFmtId="0" fontId="5" fillId="4" borderId="0" applyAlignment="1" pivotButton="0" quotePrefix="0" xfId="0">
      <alignment horizontal="center"/>
    </xf>
    <xf numFmtId="0" fontId="5" fillId="5" borderId="0" applyAlignment="1" pivotButton="0" quotePrefix="0" xfId="0">
      <alignment horizontal="center"/>
    </xf>
    <xf numFmtId="0" fontId="5" fillId="6" borderId="0" applyAlignment="1" pivotButton="0" quotePrefix="0" xfId="0">
      <alignment horizontal="center"/>
    </xf>
    <xf numFmtId="1" fontId="6" fillId="7" borderId="1" applyProtection="1" pivotButton="0" quotePrefix="0" xfId="0">
      <protection locked="0" hidden="0"/>
    </xf>
    <xf numFmtId="4" fontId="6" fillId="7" borderId="1" applyProtection="1" pivotButton="0" quotePrefix="0" xfId="0">
      <protection locked="0" hidden="0"/>
    </xf>
    <xf numFmtId="0" fontId="7" fillId="8" borderId="1" pivotButton="0" quotePrefix="0" xfId="0"/>
    <xf numFmtId="3" fontId="6" fillId="7" borderId="1" applyProtection="1" pivotButton="0" quotePrefix="0" xfId="0">
      <protection locked="0" hidden="0"/>
    </xf>
    <xf numFmtId="0" fontId="15" fillId="0" borderId="1" applyAlignment="1" pivotButton="0" quotePrefix="0" xfId="0">
      <alignment horizontal="center"/>
    </xf>
    <xf numFmtId="1" fontId="6" fillId="0" borderId="1" applyProtection="1" pivotButton="0" quotePrefix="0" xfId="0">
      <protection locked="0" hidden="0"/>
    </xf>
    <xf numFmtId="4" fontId="6" fillId="0" borderId="1" applyProtection="1" pivotButton="0" quotePrefix="0" xfId="0">
      <protection locked="0" hidden="0"/>
    </xf>
    <xf numFmtId="3" fontId="6" fillId="0" borderId="1" applyProtection="1" pivotButton="0" quotePrefix="0" xfId="0">
      <protection locked="0" hidden="0"/>
    </xf>
    <xf numFmtId="164" fontId="6" fillId="7" borderId="1" applyProtection="1" pivotButton="0" quotePrefix="0" xfId="0">
      <protection locked="0" hidden="0"/>
    </xf>
    <xf numFmtId="164" fontId="6" fillId="0" borderId="1" applyProtection="1" pivotButton="0" quotePrefix="0" xfId="0">
      <protection locked="0" hidden="0"/>
    </xf>
    <xf numFmtId="49" fontId="6" fillId="7" borderId="1" applyProtection="1" pivotButton="0" quotePrefix="0" xfId="0">
      <protection locked="0" hidden="0"/>
    </xf>
    <xf numFmtId="49" fontId="6" fillId="0" borderId="1" applyProtection="1" pivotButton="0" quotePrefix="0" xfId="0">
      <protection locked="0" hidden="0"/>
    </xf>
    <xf numFmtId="0" fontId="4" fillId="2" borderId="1" applyAlignment="1" pivotButton="0" quotePrefix="0" xfId="0">
      <alignment horizontal="center"/>
    </xf>
    <xf numFmtId="0" fontId="14" fillId="0" borderId="1" applyAlignment="1" pivotButton="0" quotePrefix="0" xfId="0">
      <alignment vertical="top" wrapText="1"/>
    </xf>
    <xf numFmtId="0" fontId="14" fillId="7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9" fillId="0" borderId="0" pivotButton="0" quotePrefix="0" xfId="0"/>
    <xf numFmtId="0" fontId="10" fillId="0" borderId="0" applyAlignment="1" pivotButton="0" quotePrefix="0" xfId="0">
      <alignment horizontal="center"/>
    </xf>
    <xf numFmtId="0" fontId="11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EB9C"/>
          <bgColor rgb="00FFEB9C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comments/comment1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J5" authorId="0" shapeId="0">
      <text>
        <t>Año en formato AAAA (entre 2018 y 2025).</t>
      </text>
    </comment>
    <comment ref="K5" authorId="0" shapeId="0">
      <text>
        <t>Número del mes, entre 1 y 12.</t>
      </text>
    </comment>
    <comment ref="L5" authorId="0" shapeId="0">
      <text>
        <t>Determina automáticamente la moneda.</t>
      </text>
    </comment>
    <comment ref="M5" authorId="0" shapeId="0">
      <text>
        <t>Se asigna sola según el país de origen. No se edita.</t>
      </text>
    </comment>
    <comment ref="N5" authorId="0" shapeId="0">
      <text>
        <t>Valor del activo en condición DDP, en la moneda del país de origen.</t>
      </text>
    </comment>
    <comment ref="O5" authorId="0" shapeId="0">
      <text>
        <t>Valor en pesos colombianos (COP).</t>
      </text>
    </comment>
  </commentList>
</comments>
</file>

<file path=xl/comments/comment10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J5" authorId="0" shapeId="0">
      <text>
        <t>Año en formato AAAA (entre 2018 y 2025).</t>
      </text>
    </comment>
    <comment ref="K5" authorId="0" shapeId="0">
      <text>
        <t>Número del mes, entre 1 y 12.</t>
      </text>
    </comment>
    <comment ref="L5" authorId="0" shapeId="0">
      <text>
        <t>Determina automáticamente la moneda.</t>
      </text>
    </comment>
    <comment ref="M5" authorId="0" shapeId="0">
      <text>
        <t>Se asigna sola según el país de origen. No se edita.</t>
      </text>
    </comment>
    <comment ref="N5" authorId="0" shapeId="0">
      <text>
        <t>Valor del activo en condición DDP, en la moneda del país de origen.</t>
      </text>
    </comment>
    <comment ref="P5" authorId="0" shapeId="0">
      <text>
        <t>Valor en pesos colombianos (COP).</t>
      </text>
    </comment>
  </commentList>
</comments>
</file>

<file path=xl/comments/comment11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D5" authorId="0" shapeId="0">
      <text>
        <t>Año en formato AAAA (entre 2018 y 2025).</t>
      </text>
    </comment>
    <comment ref="E5" authorId="0" shapeId="0">
      <text>
        <t>Número del mes, entre 1 y 12.</t>
      </text>
    </comment>
    <comment ref="F5" authorId="0" shapeId="0">
      <text>
        <t>Determina automáticamente la moneda.</t>
      </text>
    </comment>
    <comment ref="G5" authorId="0" shapeId="0">
      <text>
        <t>Se asigna sola según el país de origen. No se edita.</t>
      </text>
    </comment>
    <comment ref="H5" authorId="0" shapeId="0">
      <text>
        <t>Valor del activo en condición DDP, en la moneda del país de origen.</t>
      </text>
    </comment>
    <comment ref="J5" authorId="0" shapeId="0">
      <text>
        <t>Valor en pesos colombianos (COP).</t>
      </text>
    </comment>
  </commentList>
</comments>
</file>

<file path=xl/comments/comment12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D5" authorId="0" shapeId="0">
      <text>
        <t>Año en formato AAAA (entre 2018 y 2025).</t>
      </text>
    </comment>
    <comment ref="E5" authorId="0" shapeId="0">
      <text>
        <t>Número del mes, entre 1 y 12.</t>
      </text>
    </comment>
    <comment ref="F5" authorId="0" shapeId="0">
      <text>
        <t>Determina automáticamente la moneda.</t>
      </text>
    </comment>
    <comment ref="G5" authorId="0" shapeId="0">
      <text>
        <t>Se asigna sola según el país de origen. No se edita.</t>
      </text>
    </comment>
    <comment ref="H5" authorId="0" shapeId="0">
      <text>
        <t>Valor del activo en condición DDP, en la moneda del país de origen.</t>
      </text>
    </comment>
    <comment ref="J5" authorId="0" shapeId="0">
      <text>
        <t>Valor en pesos colombianos (COP).</t>
      </text>
    </comment>
  </commentList>
</comments>
</file>

<file path=xl/comments/comment13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I5" authorId="0" shapeId="0">
      <text>
        <t>Año en formato AAAA (entre 2018 y 2025).</t>
      </text>
    </comment>
    <comment ref="J5" authorId="0" shapeId="0">
      <text>
        <t>Número del mes, entre 1 y 12.</t>
      </text>
    </comment>
    <comment ref="K5" authorId="0" shapeId="0">
      <text>
        <t>Determina automáticamente la moneda.</t>
      </text>
    </comment>
    <comment ref="L5" authorId="0" shapeId="0">
      <text>
        <t>Se asigna sola según el país de origen. No se edita.</t>
      </text>
    </comment>
    <comment ref="M5" authorId="0" shapeId="0">
      <text>
        <t>Valor del activo en condición DDP, en la moneda del país de origen.</t>
      </text>
    </comment>
    <comment ref="O5" authorId="0" shapeId="0">
      <text>
        <t>Valor en pesos colombianos (COP).</t>
      </text>
    </comment>
  </commentList>
</comments>
</file>

<file path=xl/comments/comment14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H5" authorId="0" shapeId="0">
      <text>
        <t>Año en formato AAAA (entre 2018 y 2025).</t>
      </text>
    </comment>
    <comment ref="I5" authorId="0" shapeId="0">
      <text>
        <t>Número del mes, entre 1 y 12.</t>
      </text>
    </comment>
    <comment ref="J5" authorId="0" shapeId="0">
      <text>
        <t>Determina automáticamente la moneda.</t>
      </text>
    </comment>
    <comment ref="K5" authorId="0" shapeId="0">
      <text>
        <t>Se asigna sola según el país de origen. No se edita.</t>
      </text>
    </comment>
    <comment ref="L5" authorId="0" shapeId="0">
      <text>
        <t>Valor del activo en condición DDP, en la moneda del país de origen.</t>
      </text>
    </comment>
    <comment ref="N5" authorId="0" shapeId="0">
      <text>
        <t>Valor en pesos colombianos (COP).</t>
      </text>
    </comment>
  </commentList>
</comments>
</file>

<file path=xl/comments/comment2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E5" authorId="0" shapeId="0">
      <text>
        <t>Tensión en kV. El nivel de tensión se calcula solo.</t>
      </text>
    </comment>
    <comment ref="F5" authorId="0" shapeId="0">
      <text>
        <t>Se calcula automáticamente; no se edita.</t>
      </text>
    </comment>
    <comment ref="J5" authorId="0" shapeId="0">
      <text>
        <t>Año en formato AAAA (entre 2018 y 2025).</t>
      </text>
    </comment>
    <comment ref="K5" authorId="0" shapeId="0">
      <text>
        <t>Número del mes, entre 1 y 12.</t>
      </text>
    </comment>
    <comment ref="L5" authorId="0" shapeId="0">
      <text>
        <t>Determina automáticamente la moneda.</t>
      </text>
    </comment>
    <comment ref="M5" authorId="0" shapeId="0">
      <text>
        <t>Se asigna sola según el país de origen. No se edita.</t>
      </text>
    </comment>
    <comment ref="N5" authorId="0" shapeId="0">
      <text>
        <t>Valor del activo en condición DDP, en la moneda del país de origen.</t>
      </text>
    </comment>
    <comment ref="O5" authorId="0" shapeId="0">
      <text>
        <t>Valor en pesos colombianos (COP).</t>
      </text>
    </comment>
  </commentList>
</comments>
</file>

<file path=xl/comments/comment3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F5" authorId="0" shapeId="0">
      <text>
        <t>Tensión en kV. El nivel de tensión se calcula solo.</t>
      </text>
    </comment>
    <comment ref="G5" authorId="0" shapeId="0">
      <text>
        <t>Se calcula automáticamente; no se edita.</t>
      </text>
    </comment>
    <comment ref="J5" authorId="0" shapeId="0">
      <text>
        <t>Año en formato AAAA (entre 2018 y 2025).</t>
      </text>
    </comment>
    <comment ref="K5" authorId="0" shapeId="0">
      <text>
        <t>Número del mes, entre 1 y 12.</t>
      </text>
    </comment>
    <comment ref="L5" authorId="0" shapeId="0">
      <text>
        <t>Determina automáticamente la moneda.</t>
      </text>
    </comment>
    <comment ref="M5" authorId="0" shapeId="0">
      <text>
        <t>Se asigna sola según el país de origen. No se edita.</t>
      </text>
    </comment>
    <comment ref="N5" authorId="0" shapeId="0">
      <text>
        <t>Valor del activo en condición DDP, en la moneda del país de origen.</t>
      </text>
    </comment>
    <comment ref="O5" authorId="0" shapeId="0">
      <text>
        <t>Valor en pesos colombianos (COP).</t>
      </text>
    </comment>
  </commentList>
</comments>
</file>

<file path=xl/comments/comment4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D5" authorId="0" shapeId="0">
      <text>
        <t>Tensión en kV. El nivel de tensión se calcula solo.</t>
      </text>
    </comment>
    <comment ref="E5" authorId="0" shapeId="0">
      <text>
        <t>Se calcula automáticamente; no se edita.</t>
      </text>
    </comment>
    <comment ref="G5" authorId="0" shapeId="0">
      <text>
        <t>Acepta un solo decimal.</t>
      </text>
    </comment>
    <comment ref="I5" authorId="0" shapeId="0">
      <text>
        <t>Acepta un solo decimal.</t>
      </text>
    </comment>
    <comment ref="L5" authorId="0" shapeId="0">
      <text>
        <t>Año en formato AAAA (entre 2018 y 2025).</t>
      </text>
    </comment>
    <comment ref="M5" authorId="0" shapeId="0">
      <text>
        <t>Número del mes, entre 1 y 12.</t>
      </text>
    </comment>
    <comment ref="N5" authorId="0" shapeId="0">
      <text>
        <t>Determina automáticamente la moneda.</t>
      </text>
    </comment>
    <comment ref="O5" authorId="0" shapeId="0">
      <text>
        <t>Se asigna sola según el país de origen. No se edita.</t>
      </text>
    </comment>
    <comment ref="P5" authorId="0" shapeId="0">
      <text>
        <t>Valor del activo en condición DDP, en la moneda del país de origen.</t>
      </text>
    </comment>
    <comment ref="R5" authorId="0" shapeId="0">
      <text>
        <t>Valor en pesos colombianos (COP).</t>
      </text>
    </comment>
  </commentList>
</comments>
</file>

<file path=xl/comments/comment5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D5" authorId="0" shapeId="0">
      <text>
        <t>Tensión en kV. El nivel de tensión se calcula solo.</t>
      </text>
    </comment>
    <comment ref="E5" authorId="0" shapeId="0">
      <text>
        <t>Se calcula automáticamente; no se edita.</t>
      </text>
    </comment>
    <comment ref="F5" authorId="0" shapeId="0">
      <text>
        <t>Año en formato AAAA (entre 2018 y 2025).</t>
      </text>
    </comment>
    <comment ref="G5" authorId="0" shapeId="0">
      <text>
        <t>Número del mes, entre 1 y 12.</t>
      </text>
    </comment>
    <comment ref="H5" authorId="0" shapeId="0">
      <text>
        <t>Determina automáticamente la moneda.</t>
      </text>
    </comment>
    <comment ref="I5" authorId="0" shapeId="0">
      <text>
        <t>Se asigna sola según el país de origen. No se edita.</t>
      </text>
    </comment>
    <comment ref="J5" authorId="0" shapeId="0">
      <text>
        <t>Valor del activo en condición DDP, en la moneda del país de origen.</t>
      </text>
    </comment>
    <comment ref="L5" authorId="0" shapeId="0">
      <text>
        <t>Valor en pesos colombianos (COP).</t>
      </text>
    </comment>
  </commentList>
</comments>
</file>

<file path=xl/comments/comment6.xml><?xml version="1.0" encoding="utf-8"?>
<comments xmlns="http://schemas.openxmlformats.org/spreadsheetml/2006/main">
  <authors>
    <author>Plantilla CREG-UC</author>
  </authors>
  <commentList>
    <comment ref="B5" authorId="0" shapeId="0">
      <text>
        <t>Elija un proyecto declarado en la hoja «2. Proyectos».</t>
      </text>
    </comment>
    <comment ref="C5" authorId="0" shapeId="0">
      <text>
        <t>Si la UC es especial, seleccione «OTRA» y escriba el código aprobado en la columna Observaciones.</t>
      </text>
    </comment>
    <comment ref="D5" authorId="0" shapeId="0">
      <text>
        <t>Tensión en kV. El nivel de tensión se calcula solo.</t>
      </text>
    </comment>
    <comment ref="E5" authorId="0" shapeId="0">
      <text>
        <t>Se calcula automáticamente; no se edita.</t>
      </text>
    </comment>
    <comment ref="K5" authorId="0" shapeId="0">
      <text>
        <t>Año en formato AAAA (entre 2018 y 2025).</t>
      </text>
    </comment>
    <comment ref="L5" authorId="0" shapeId="0">
      <text>
        <t>Número del mes, entre 1 y 12.</t>
      </text>
    </comment>
    <comment ref="M5" authorId="0" shapeId="0">
      <text>
        <t>Determina automáticamente la moneda.</t>
      </text>
    </comment>
    <comment ref="N5" authorId="0" shapeId="0">
      <text>
        <t>Se asigna sola según el país de origen. No se edita.</t>
      </text>
    </comment>
    <comment ref="O5" authorId="0" shapeId="0">
      <text>
        <t>Valor del activo en condición DDP, en la moneda del país de origen.</t>
      </text>
    </comment>
    <comment ref="Q5" authorId="0" shapeId="0">
      <text>
        <t>Valor en pesos colombianos (COP).</t>
      </text>
    </comment>
  </commentList>
</comments>
</file>

<file path=xl/comments/comment7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E5" authorId="0" shapeId="0">
      <text>
        <t>Tensión en kV. El nivel de tensión se calcula solo.</t>
      </text>
    </comment>
    <comment ref="F5" authorId="0" shapeId="0">
      <text>
        <t>Se calcula automáticamente; no se edita.</t>
      </text>
    </comment>
    <comment ref="G5" authorId="0" shapeId="0">
      <text>
        <t>Año en formato AAAA (entre 2018 y 2025).</t>
      </text>
    </comment>
    <comment ref="H5" authorId="0" shapeId="0">
      <text>
        <t>Número del mes, entre 1 y 12.</t>
      </text>
    </comment>
    <comment ref="I5" authorId="0" shapeId="0">
      <text>
        <t>Determina automáticamente la moneda.</t>
      </text>
    </comment>
    <comment ref="J5" authorId="0" shapeId="0">
      <text>
        <t>Se asigna sola según el país de origen. No se edita.</t>
      </text>
    </comment>
    <comment ref="K5" authorId="0" shapeId="0">
      <text>
        <t>Valor del activo en condición DDP, en la moneda del país de origen.</t>
      </text>
    </comment>
    <comment ref="M5" authorId="0" shapeId="0">
      <text>
        <t>Valor en pesos colombianos (COP).</t>
      </text>
    </comment>
  </commentList>
</comments>
</file>

<file path=xl/comments/comment8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E5" authorId="0" shapeId="0">
      <text>
        <t>Tensión en kV. El nivel de tensión se calcula solo.</t>
      </text>
    </comment>
    <comment ref="F5" authorId="0" shapeId="0">
      <text>
        <t>Se calcula automáticamente; no se edita.</t>
      </text>
    </comment>
    <comment ref="G5" authorId="0" shapeId="0">
      <text>
        <t>Año en formato AAAA (entre 2018 y 2025).</t>
      </text>
    </comment>
    <comment ref="H5" authorId="0" shapeId="0">
      <text>
        <t>Número del mes, entre 1 y 12.</t>
      </text>
    </comment>
    <comment ref="I5" authorId="0" shapeId="0">
      <text>
        <t>Determina automáticamente la moneda.</t>
      </text>
    </comment>
    <comment ref="J5" authorId="0" shapeId="0">
      <text>
        <t>Se asigna sola según el país de origen. No se edita.</t>
      </text>
    </comment>
    <comment ref="K5" authorId="0" shapeId="0">
      <text>
        <t>Valor del activo en condición DDP, en la moneda del país de origen.</t>
      </text>
    </comment>
    <comment ref="M5" authorId="0" shapeId="0">
      <text>
        <t>Valor en pesos colombianos (COP).</t>
      </text>
    </comment>
  </commentList>
</comments>
</file>

<file path=xl/comments/comment9.xml><?xml version="1.0" encoding="utf-8"?>
<comments xmlns="http://schemas.openxmlformats.org/spreadsheetml/2006/main">
  <authors>
    <author>Plantilla CREG-UC</author>
  </authors>
  <commentList>
    <comment ref="A5" authorId="0" shapeId="0">
      <text>
        <t>12 dígitos numéricos (niveles 2, 3 y 4) o 10 caracteres (nivel 1).</t>
      </text>
    </comment>
    <comment ref="B5" authorId="0" shapeId="0">
      <text>
        <t>Elija un proyecto declarado en la hoja «2. Proyectos».</t>
      </text>
    </comment>
    <comment ref="D5" authorId="0" shapeId="0">
      <text>
        <t>Si la UC es especial, seleccione «OTRA» y escriba el código aprobado en la columna Observaciones.</t>
      </text>
    </comment>
    <comment ref="F5" authorId="0" shapeId="0">
      <text>
        <t>Año en formato AAAA (entre 2018 y 2025).</t>
      </text>
    </comment>
    <comment ref="G5" authorId="0" shapeId="0">
      <text>
        <t>Número del mes, entre 1 y 12.</t>
      </text>
    </comment>
    <comment ref="H5" authorId="0" shapeId="0">
      <text>
        <t>Determina automáticamente la moneda.</t>
      </text>
    </comment>
    <comment ref="I5" authorId="0" shapeId="0">
      <text>
        <t>Se asigna sola según el país de origen. No se edita.</t>
      </text>
    </comment>
    <comment ref="J5" authorId="0" shapeId="0">
      <text>
        <t>Valor del activo en condición DDP, en la moneda del país de origen.</t>
      </text>
    </comment>
    <comment ref="K5" authorId="0" shapeId="0">
      <text>
        <t>Valor en pesos colombianos (COP).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_rels/sheet11.xml.rels><Relationships xmlns="http://schemas.openxmlformats.org/package/2006/relationships"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_rels/sheet12.xml.rels><Relationships xmlns="http://schemas.openxmlformats.org/package/2006/relationships"><Relationship Type="http://schemas.openxmlformats.org/officeDocument/2006/relationships/comments" Target="/xl/comments/comment9.xml" Id="comments"/><Relationship Type="http://schemas.openxmlformats.org/officeDocument/2006/relationships/vmlDrawing" Target="/xl/drawings/commentsDrawing9.vml" Id="anysvml"/></Relationships>
</file>

<file path=xl/worksheets/_rels/sheet13.xml.rels><Relationships xmlns="http://schemas.openxmlformats.org/package/2006/relationships"><Relationship Type="http://schemas.openxmlformats.org/officeDocument/2006/relationships/comments" Target="/xl/comments/comment10.xml" Id="comments"/><Relationship Type="http://schemas.openxmlformats.org/officeDocument/2006/relationships/vmlDrawing" Target="/xl/drawings/commentsDrawing10.vml" Id="anysvml"/></Relationships>
</file>

<file path=xl/worksheets/_rels/sheet14.xml.rels><Relationships xmlns="http://schemas.openxmlformats.org/package/2006/relationships"><Relationship Type="http://schemas.openxmlformats.org/officeDocument/2006/relationships/comments" Target="/xl/comments/comment11.xml" Id="comments"/><Relationship Type="http://schemas.openxmlformats.org/officeDocument/2006/relationships/vmlDrawing" Target="/xl/drawings/commentsDrawing11.vml" Id="anysvml"/></Relationships>
</file>

<file path=xl/worksheets/_rels/sheet15.xml.rels><Relationships xmlns="http://schemas.openxmlformats.org/package/2006/relationships"><Relationship Type="http://schemas.openxmlformats.org/officeDocument/2006/relationships/comments" Target="/xl/comments/comment12.xml" Id="comments"/><Relationship Type="http://schemas.openxmlformats.org/officeDocument/2006/relationships/vmlDrawing" Target="/xl/drawings/commentsDrawing12.vml" Id="anysvml"/></Relationships>
</file>

<file path=xl/worksheets/_rels/sheet16.xml.rels><Relationships xmlns="http://schemas.openxmlformats.org/package/2006/relationships"><Relationship Type="http://schemas.openxmlformats.org/officeDocument/2006/relationships/comments" Target="/xl/comments/comment13.xml" Id="comments"/><Relationship Type="http://schemas.openxmlformats.org/officeDocument/2006/relationships/vmlDrawing" Target="/xl/drawings/commentsDrawing13.vml" Id="anysvml"/></Relationships>
</file>

<file path=xl/worksheets/_rels/sheet17.xml.rels><Relationships xmlns="http://schemas.openxmlformats.org/package/2006/relationships"><Relationship Type="http://schemas.openxmlformats.org/officeDocument/2006/relationships/comments" Target="/xl/comments/comment14.xml" Id="comments"/><Relationship Type="http://schemas.openxmlformats.org/officeDocument/2006/relationships/vmlDrawing" Target="/xl/drawings/commentsDrawing14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showGridLines="0" workbookViewId="0">
      <selection activeCell="A1" sqref="A1"/>
    </sheetView>
  </sheetViews>
  <sheetFormatPr baseColWidth="8" defaultRowHeight="15"/>
  <cols>
    <col width="110" customWidth="1" min="2" max="2"/>
  </cols>
  <sheetData>
    <row r="1" ht="24" customHeight="1">
      <c r="A1" s="1" t="inlineStr">
        <is>
          <t>Plantilla de recolección de información — Operadores de Red</t>
        </is>
      </c>
    </row>
    <row r="2">
      <c r="A2" s="2" t="inlineStr">
        <is>
          <t>Plantilla de recolección de información de los Operadores de Red</t>
        </is>
      </c>
    </row>
    <row r="4">
      <c r="B4" s="3" t="inlineStr"/>
    </row>
    <row r="5">
      <c r="B5" s="4" t="inlineStr">
        <is>
          <t>Cómo diligenciar esta plantilla:</t>
        </is>
      </c>
    </row>
    <row r="6">
      <c r="B6" s="3" t="inlineStr">
        <is>
          <t>1. Complete la hoja «1. Identificación OR» (una sola vez por envío).</t>
        </is>
      </c>
    </row>
    <row r="7">
      <c r="B7" s="3" t="inlineStr">
        <is>
          <t>2. Declare sus proyectos en la hoja «2. Proyectos»; el «Código proyecto» de cada formato se elige de esa lista.</t>
        </is>
      </c>
    </row>
    <row r="8">
      <c r="B8" s="3" t="inlineStr">
        <is>
          <t>3. Diligencie únicamente los formatos (F4 a F12) que apliquen a sus activos.</t>
        </is>
      </c>
    </row>
    <row r="9">
      <c r="B9" s="3" t="inlineStr">
        <is>
          <t>4. Las celdas con lista desplegable solo aceptan valores del catálogo; los campos numéricos validan su rango.</t>
        </is>
      </c>
    </row>
    <row r="10">
      <c r="B10" s="3" t="inlineStr">
        <is>
          <t>5. El Operador de Red no se repite en los formatos: queda declarado en la hoja de Identificación.</t>
        </is>
      </c>
    </row>
    <row r="11">
      <c r="B11" s="3" t="inlineStr">
        <is>
          <t>6. Las columnas se agrupan en: Identificación, Característica, Información de compra y General.</t>
        </is>
      </c>
    </row>
    <row r="12">
      <c r="B12" s="3" t="inlineStr">
        <is>
          <t>7. La hoja «Semáforo» indica el estado y la conformidad de cada formato y si la plantilla puede enviarse.</t>
        </is>
      </c>
    </row>
    <row r="13">
      <c r="B13" s="3" t="inlineStr">
        <is>
          <t>8. En caso de superar el límite de registros fijado por Excel (1.048.576) en alguno de los formatos, se puede diligenciar el formato varias veces separado por año o bloques de años que permitan el cargue completo de los datos.</t>
        </is>
      </c>
    </row>
    <row r="14">
      <c r="B14" s="3" t="inlineStr"/>
    </row>
    <row r="15">
      <c r="B15" s="4" t="inlineStr">
        <is>
          <t>Cada formato corresponde a un tipo de activo:</t>
        </is>
      </c>
    </row>
    <row r="16">
      <c r="B16" s="3" t="inlineStr">
        <is>
          <t xml:space="preserve">   F4 Transformadores de potencia · F5 Compensaciones · F6 Subestaciones (elementos) ·</t>
        </is>
      </c>
    </row>
    <row r="17">
      <c r="B17" s="3" t="inlineStr">
        <is>
          <t xml:space="preserve">   F7 Líneas: Apoyos, Apoyos sub y Conductores (pestañas separadas) · F8 Equipos de subestación · F9 Equipos de línea ·</t>
        </is>
      </c>
    </row>
    <row r="18">
      <c r="B18" s="3" t="inlineStr">
        <is>
          <t xml:space="preserve">   F10 Centros de control (elementos) · F11 Redes de baja tensión: Apoyos, Canalizaciones, Cajas y Conductores (pestañas separadas) ·</t>
        </is>
      </c>
    </row>
    <row r="19">
      <c r="B19" s="3" t="inlineStr">
        <is>
          <t xml:space="preserve">   F12 Transformadores de distribución.</t>
        </is>
      </c>
    </row>
    <row r="20">
      <c r="B20" s="3" t="inlineStr"/>
    </row>
    <row r="21">
      <c r="B21" s="3" t="inlineStr">
        <is>
          <t>Nota: en la hoja «Proyectos» puede declarar y normalizar los códigos de sus proyectos.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F9F"/>
  <mergeCells count="2">
    <mergeCell ref="A2:R2"/>
    <mergeCell ref="A1:R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7" customWidth="1" min="3" max="3"/>
    <col width="13" customWidth="1" min="4" max="4"/>
    <col width="14" customWidth="1" min="5" max="5"/>
    <col width="18" customWidth="1" min="6" max="6"/>
    <col width="15" customWidth="1" min="7" max="7"/>
    <col width="15" customWidth="1" min="8" max="8"/>
    <col width="16" customWidth="1" min="9" max="9"/>
    <col width="12" customWidth="1" min="10" max="10"/>
    <col width="23" customWidth="1" min="11" max="11"/>
    <col width="20" customWidth="1" min="12" max="12"/>
    <col width="25" customWidth="1" min="13" max="13"/>
    <col width="26" customWidth="1" min="14" max="14"/>
    <col width="15" customWidth="1" min="15" max="15"/>
    <col width="16" customWidth="1" min="17" max="17"/>
  </cols>
  <sheetData>
    <row r="1" ht="24" customHeight="1">
      <c r="A1" s="1" t="inlineStr">
        <is>
          <t>F8. Equipos de subestación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G4" s="11" t="inlineStr">
        <is>
          <t>INFORMACIÓN DE COMPRA</t>
        </is>
      </c>
      <c r="O4" s="12" t="inlineStr">
        <is>
          <t>GENERAL</t>
        </is>
      </c>
    </row>
    <row r="5" ht="30" customHeight="1">
      <c r="A5" s="7" t="inlineStr">
        <is>
          <t>IUA</t>
        </is>
      </c>
      <c r="B5" s="7" t="inlineStr">
        <is>
          <t>Código proyecto</t>
        </is>
      </c>
      <c r="C5" s="7" t="inlineStr">
        <is>
          <t>IUS Subestación</t>
        </is>
      </c>
      <c r="D5" s="7" t="inlineStr">
        <is>
          <t>UC asociada</t>
        </is>
      </c>
      <c r="E5" s="7" t="inlineStr">
        <is>
          <t>Tensión (kV)</t>
        </is>
      </c>
      <c r="F5" s="7" t="inlineStr">
        <is>
          <t>Nivel de tensión</t>
        </is>
      </c>
      <c r="G5" s="7" t="inlineStr">
        <is>
          <t>Año de compra</t>
        </is>
      </c>
      <c r="H5" s="7" t="inlineStr">
        <is>
          <t>Mes de compra</t>
        </is>
      </c>
      <c r="I5" s="7" t="inlineStr">
        <is>
          <t>País de origen</t>
        </is>
      </c>
      <c r="J5" s="7" t="inlineStr">
        <is>
          <t>Moneda</t>
        </is>
      </c>
      <c r="K5" s="7" t="inlineStr">
        <is>
          <t>Valor de compra (DDP)</t>
        </is>
      </c>
      <c r="L5" s="7" t="inlineStr">
        <is>
          <t>Cantidad de compra</t>
        </is>
      </c>
      <c r="M5" s="7" t="inlineStr">
        <is>
          <t>Costo instalación (COP)</t>
        </is>
      </c>
      <c r="N5" s="7" t="inlineStr">
        <is>
          <t>Metodología costo instalación</t>
        </is>
      </c>
      <c r="O5" s="7" t="inlineStr">
        <is>
          <t>Observaciones</t>
        </is>
      </c>
      <c r="Q5" s="7" t="inlineStr">
        <is>
          <t>Revisión de fila</t>
        </is>
      </c>
    </row>
    <row r="6">
      <c r="A6" s="13" t="n"/>
      <c r="B6" s="8" t="n"/>
      <c r="C6" s="8" t="n"/>
      <c r="D6" s="8" t="n"/>
      <c r="E6" s="14" t="n"/>
      <c r="F6" s="15">
        <f>IF(E6="","",IF(E6&lt;1,"N1",IF(E6&lt;30,"N2",IF(E6&lt;57.5,"N3","N4"))))</f>
        <v/>
      </c>
      <c r="G6" s="13" t="n"/>
      <c r="H6" s="13" t="n"/>
      <c r="I6" s="8" t="n"/>
      <c r="J6" s="15">
        <f>IFERROR(VLOOKUP(I6,Listas!$DK$2:$DL$250,2,FALSE),"")</f>
        <v/>
      </c>
      <c r="K6" s="14" t="n"/>
      <c r="L6" s="14" t="n"/>
      <c r="M6" s="16" t="n"/>
      <c r="N6" s="16" t="n"/>
      <c r="O6" s="8" t="n"/>
      <c r="Q6" s="17">
        <f>IF(NOT(OR(A6&lt;&gt;"",B6&lt;&gt;"",C6&lt;&gt;"",D6&lt;&gt;"",E6&lt;&gt;"",G6&lt;&gt;"",H6&lt;&gt;"",I6&lt;&gt;"",K6&lt;&gt;"",L6&lt;&gt;"",M6&lt;&gt;"",N6&lt;&gt;"",O6&lt;&gt;"")),"",IF(NOT(AND(OR(A6="",AND(LEN(A6)=12,ISNUMBER(--A6))),OR(B6="",COUNTIF('2. Proyectos'!$A$5:$A$54,B6)&gt;0),OR(D6="",COUNTIF(Listas!$CP$2:$CP$12,D6)&gt;0),OR(E6="",AND(ISNUMBER(E6),E6&gt;0)),OR(G6="",AND(ISNUMBER(G6),G6&gt;=2018,G6&lt;=2025)),OR(H6="",AND(ISNUMBER(H6),H6&gt;=1,H6&lt;=12)),OR(I6="",COUNTIF(Listas!$H$2:$H$250,I6)&gt;0),OR(K6="",AND(ISNUMBER(K6),K6&gt;0)),OR(L6="",AND(ISNUMBER(L6),L6&gt;0)),OR(M6="",AND(ISNUMBER(M6),M6&gt;=0)),OR(N6="",COUNTIF(Listas!$BC$2:$BC$3,N6)&gt;0))),"Dato inválido",IF(NOT(AND(A6&lt;&gt;"",B6&lt;&gt;"",C6&lt;&gt;"",G6&lt;&gt;"",H6&lt;&gt;"",I6&lt;&gt;"",K6&lt;&gt;"")),"Incompleta","OK")))</f>
        <v/>
      </c>
    </row>
    <row r="7">
      <c r="A7" s="18" t="n"/>
      <c r="B7" s="6" t="n"/>
      <c r="C7" s="6" t="n"/>
      <c r="D7" s="6" t="n"/>
      <c r="E7" s="19" t="n"/>
      <c r="F7" s="15">
        <f>IF(E7="","",IF(E7&lt;1,"N1",IF(E7&lt;30,"N2",IF(E7&lt;57.5,"N3","N4"))))</f>
        <v/>
      </c>
      <c r="G7" s="18" t="n"/>
      <c r="H7" s="18" t="n"/>
      <c r="I7" s="6" t="n"/>
      <c r="J7" s="15">
        <f>IFERROR(VLOOKUP(I7,Listas!$DK$2:$DL$250,2,FALSE),"")</f>
        <v/>
      </c>
      <c r="K7" s="19" t="n"/>
      <c r="L7" s="19" t="n"/>
      <c r="M7" s="20" t="n"/>
      <c r="N7" s="20" t="n"/>
      <c r="O7" s="6" t="n"/>
      <c r="Q7" s="17">
        <f>IF(NOT(OR(A7&lt;&gt;"",B7&lt;&gt;"",C7&lt;&gt;"",D7&lt;&gt;"",E7&lt;&gt;"",G7&lt;&gt;"",H7&lt;&gt;"",I7&lt;&gt;"",K7&lt;&gt;"",L7&lt;&gt;"",M7&lt;&gt;"",N7&lt;&gt;"",O7&lt;&gt;"")),"",IF(NOT(AND(OR(A7="",AND(LEN(A7)=12,ISNUMBER(--A7))),OR(B7="",COUNTIF('2. Proyectos'!$A$5:$A$54,B7)&gt;0),OR(D7="",COUNTIF(Listas!$CP$2:$CP$12,D7)&gt;0),OR(E7="",AND(ISNUMBER(E7),E7&gt;0)),OR(G7="",AND(ISNUMBER(G7),G7&gt;=2018,G7&lt;=2025)),OR(H7="",AND(ISNUMBER(H7),H7&gt;=1,H7&lt;=12)),OR(I7="",COUNTIF(Listas!$H$2:$H$250,I7)&gt;0),OR(K7="",AND(ISNUMBER(K7),K7&gt;0)),OR(L7="",AND(ISNUMBER(L7),L7&gt;0)),OR(M7="",AND(ISNUMBER(M7),M7&gt;=0)),OR(N7="",COUNTIF(Listas!$BC$2:$BC$3,N7)&gt;0))),"Dato inválido",IF(NOT(AND(A7&lt;&gt;"",B7&lt;&gt;"",C7&lt;&gt;"",G7&lt;&gt;"",H7&lt;&gt;"",I7&lt;&gt;"",K7&lt;&gt;"")),"Incompleta","OK")))</f>
        <v/>
      </c>
    </row>
    <row r="8">
      <c r="A8" s="13" t="n"/>
      <c r="B8" s="8" t="n"/>
      <c r="C8" s="8" t="n"/>
      <c r="D8" s="8" t="n"/>
      <c r="E8" s="14" t="n"/>
      <c r="F8" s="15">
        <f>IF(E8="","",IF(E8&lt;1,"N1",IF(E8&lt;30,"N2",IF(E8&lt;57.5,"N3","N4"))))</f>
        <v/>
      </c>
      <c r="G8" s="13" t="n"/>
      <c r="H8" s="13" t="n"/>
      <c r="I8" s="8" t="n"/>
      <c r="J8" s="15">
        <f>IFERROR(VLOOKUP(I8,Listas!$DK$2:$DL$250,2,FALSE),"")</f>
        <v/>
      </c>
      <c r="K8" s="14" t="n"/>
      <c r="L8" s="14" t="n"/>
      <c r="M8" s="16" t="n"/>
      <c r="N8" s="16" t="n"/>
      <c r="O8" s="8" t="n"/>
      <c r="Q8" s="17">
        <f>IF(NOT(OR(A8&lt;&gt;"",B8&lt;&gt;"",C8&lt;&gt;"",D8&lt;&gt;"",E8&lt;&gt;"",G8&lt;&gt;"",H8&lt;&gt;"",I8&lt;&gt;"",K8&lt;&gt;"",L8&lt;&gt;"",M8&lt;&gt;"",N8&lt;&gt;"",O8&lt;&gt;"")),"",IF(NOT(AND(OR(A8="",AND(LEN(A8)=12,ISNUMBER(--A8))),OR(B8="",COUNTIF('2. Proyectos'!$A$5:$A$54,B8)&gt;0),OR(D8="",COUNTIF(Listas!$CP$2:$CP$12,D8)&gt;0),OR(E8="",AND(ISNUMBER(E8),E8&gt;0)),OR(G8="",AND(ISNUMBER(G8),G8&gt;=2018,G8&lt;=2025)),OR(H8="",AND(ISNUMBER(H8),H8&gt;=1,H8&lt;=12)),OR(I8="",COUNTIF(Listas!$H$2:$H$250,I8)&gt;0),OR(K8="",AND(ISNUMBER(K8),K8&gt;0)),OR(L8="",AND(ISNUMBER(L8),L8&gt;0)),OR(M8="",AND(ISNUMBER(M8),M8&gt;=0)),OR(N8="",COUNTIF(Listas!$BC$2:$BC$3,N8)&gt;0))),"Dato inválido",IF(NOT(AND(A8&lt;&gt;"",B8&lt;&gt;"",C8&lt;&gt;"",G8&lt;&gt;"",H8&lt;&gt;"",I8&lt;&gt;"",K8&lt;&gt;"")),"Incompleta","OK")))</f>
        <v/>
      </c>
    </row>
    <row r="9">
      <c r="A9" s="18" t="n"/>
      <c r="B9" s="6" t="n"/>
      <c r="C9" s="6" t="n"/>
      <c r="D9" s="6" t="n"/>
      <c r="E9" s="19" t="n"/>
      <c r="F9" s="15">
        <f>IF(E9="","",IF(E9&lt;1,"N1",IF(E9&lt;30,"N2",IF(E9&lt;57.5,"N3","N4"))))</f>
        <v/>
      </c>
      <c r="G9" s="18" t="n"/>
      <c r="H9" s="18" t="n"/>
      <c r="I9" s="6" t="n"/>
      <c r="J9" s="15">
        <f>IFERROR(VLOOKUP(I9,Listas!$DK$2:$DL$250,2,FALSE),"")</f>
        <v/>
      </c>
      <c r="K9" s="19" t="n"/>
      <c r="L9" s="19" t="n"/>
      <c r="M9" s="20" t="n"/>
      <c r="N9" s="20" t="n"/>
      <c r="O9" s="6" t="n"/>
      <c r="Q9" s="17">
        <f>IF(NOT(OR(A9&lt;&gt;"",B9&lt;&gt;"",C9&lt;&gt;"",D9&lt;&gt;"",E9&lt;&gt;"",G9&lt;&gt;"",H9&lt;&gt;"",I9&lt;&gt;"",K9&lt;&gt;"",L9&lt;&gt;"",M9&lt;&gt;"",N9&lt;&gt;"",O9&lt;&gt;"")),"",IF(NOT(AND(OR(A9="",AND(LEN(A9)=12,ISNUMBER(--A9))),OR(B9="",COUNTIF('2. Proyectos'!$A$5:$A$54,B9)&gt;0),OR(D9="",COUNTIF(Listas!$CP$2:$CP$12,D9)&gt;0),OR(E9="",AND(ISNUMBER(E9),E9&gt;0)),OR(G9="",AND(ISNUMBER(G9),G9&gt;=2018,G9&lt;=2025)),OR(H9="",AND(ISNUMBER(H9),H9&gt;=1,H9&lt;=12)),OR(I9="",COUNTIF(Listas!$H$2:$H$250,I9)&gt;0),OR(K9="",AND(ISNUMBER(K9),K9&gt;0)),OR(L9="",AND(ISNUMBER(L9),L9&gt;0)),OR(M9="",AND(ISNUMBER(M9),M9&gt;=0)),OR(N9="",COUNTIF(Listas!$BC$2:$BC$3,N9)&gt;0))),"Dato inválido",IF(NOT(AND(A9&lt;&gt;"",B9&lt;&gt;"",C9&lt;&gt;"",G9&lt;&gt;"",H9&lt;&gt;"",I9&lt;&gt;"",K9&lt;&gt;"")),"Incompleta","OK")))</f>
        <v/>
      </c>
    </row>
    <row r="10">
      <c r="A10" s="13" t="n"/>
      <c r="B10" s="8" t="n"/>
      <c r="C10" s="8" t="n"/>
      <c r="D10" s="8" t="n"/>
      <c r="E10" s="14" t="n"/>
      <c r="F10" s="15">
        <f>IF(E10="","",IF(E10&lt;1,"N1",IF(E10&lt;30,"N2",IF(E10&lt;57.5,"N3","N4"))))</f>
        <v/>
      </c>
      <c r="G10" s="13" t="n"/>
      <c r="H10" s="13" t="n"/>
      <c r="I10" s="8" t="n"/>
      <c r="J10" s="15">
        <f>IFERROR(VLOOKUP(I10,Listas!$DK$2:$DL$250,2,FALSE),"")</f>
        <v/>
      </c>
      <c r="K10" s="14" t="n"/>
      <c r="L10" s="14" t="n"/>
      <c r="M10" s="16" t="n"/>
      <c r="N10" s="16" t="n"/>
      <c r="O10" s="8" t="n"/>
      <c r="Q10" s="17">
        <f>IF(NOT(OR(A10&lt;&gt;"",B10&lt;&gt;"",C10&lt;&gt;"",D10&lt;&gt;"",E10&lt;&gt;"",G10&lt;&gt;"",H10&lt;&gt;"",I10&lt;&gt;"",K10&lt;&gt;"",L10&lt;&gt;"",M10&lt;&gt;"",N10&lt;&gt;"",O10&lt;&gt;"")),"",IF(NOT(AND(OR(A10="",AND(LEN(A10)=12,ISNUMBER(--A10))),OR(B10="",COUNTIF('2. Proyectos'!$A$5:$A$54,B10)&gt;0),OR(D10="",COUNTIF(Listas!$CP$2:$CP$12,D10)&gt;0),OR(E10="",AND(ISNUMBER(E10),E10&gt;0)),OR(G10="",AND(ISNUMBER(G10),G10&gt;=2018,G10&lt;=2025)),OR(H10="",AND(ISNUMBER(H10),H10&gt;=1,H10&lt;=12)),OR(I10="",COUNTIF(Listas!$H$2:$H$250,I10)&gt;0),OR(K10="",AND(ISNUMBER(K10),K10&gt;0)),OR(L10="",AND(ISNUMBER(L10),L10&gt;0)),OR(M10="",AND(ISNUMBER(M10),M10&gt;=0)),OR(N10="",COUNTIF(Listas!$BC$2:$BC$3,N10)&gt;0))),"Dato inválido",IF(NOT(AND(A10&lt;&gt;"",B10&lt;&gt;"",C10&lt;&gt;"",G10&lt;&gt;"",H10&lt;&gt;"",I10&lt;&gt;"",K10&lt;&gt;"")),"Incompleta","OK")))</f>
        <v/>
      </c>
    </row>
    <row r="11">
      <c r="A11" s="18" t="n"/>
      <c r="B11" s="6" t="n"/>
      <c r="C11" s="6" t="n"/>
      <c r="D11" s="6" t="n"/>
      <c r="E11" s="19" t="n"/>
      <c r="F11" s="15">
        <f>IF(E11="","",IF(E11&lt;1,"N1",IF(E11&lt;30,"N2",IF(E11&lt;57.5,"N3","N4"))))</f>
        <v/>
      </c>
      <c r="G11" s="18" t="n"/>
      <c r="H11" s="18" t="n"/>
      <c r="I11" s="6" t="n"/>
      <c r="J11" s="15">
        <f>IFERROR(VLOOKUP(I11,Listas!$DK$2:$DL$250,2,FALSE),"")</f>
        <v/>
      </c>
      <c r="K11" s="19" t="n"/>
      <c r="L11" s="19" t="n"/>
      <c r="M11" s="20" t="n"/>
      <c r="N11" s="20" t="n"/>
      <c r="O11" s="6" t="n"/>
      <c r="Q11" s="17">
        <f>IF(NOT(OR(A11&lt;&gt;"",B11&lt;&gt;"",C11&lt;&gt;"",D11&lt;&gt;"",E11&lt;&gt;"",G11&lt;&gt;"",H11&lt;&gt;"",I11&lt;&gt;"",K11&lt;&gt;"",L11&lt;&gt;"",M11&lt;&gt;"",N11&lt;&gt;"",O11&lt;&gt;"")),"",IF(NOT(AND(OR(A11="",AND(LEN(A11)=12,ISNUMBER(--A11))),OR(B11="",COUNTIF('2. Proyectos'!$A$5:$A$54,B11)&gt;0),OR(D11="",COUNTIF(Listas!$CP$2:$CP$12,D11)&gt;0),OR(E11="",AND(ISNUMBER(E11),E11&gt;0)),OR(G11="",AND(ISNUMBER(G11),G11&gt;=2018,G11&lt;=2025)),OR(H11="",AND(ISNUMBER(H11),H11&gt;=1,H11&lt;=12)),OR(I11="",COUNTIF(Listas!$H$2:$H$250,I11)&gt;0),OR(K11="",AND(ISNUMBER(K11),K11&gt;0)),OR(L11="",AND(ISNUMBER(L11),L11&gt;0)),OR(M11="",AND(ISNUMBER(M11),M11&gt;=0)),OR(N11="",COUNTIF(Listas!$BC$2:$BC$3,N11)&gt;0))),"Dato inválido",IF(NOT(AND(A11&lt;&gt;"",B11&lt;&gt;"",C11&lt;&gt;"",G11&lt;&gt;"",H11&lt;&gt;"",I11&lt;&gt;"",K11&lt;&gt;"")),"Incompleta","OK")))</f>
        <v/>
      </c>
    </row>
    <row r="12">
      <c r="A12" s="13" t="n"/>
      <c r="B12" s="8" t="n"/>
      <c r="C12" s="8" t="n"/>
      <c r="D12" s="8" t="n"/>
      <c r="E12" s="14" t="n"/>
      <c r="F12" s="15">
        <f>IF(E12="","",IF(E12&lt;1,"N1",IF(E12&lt;30,"N2",IF(E12&lt;57.5,"N3","N4"))))</f>
        <v/>
      </c>
      <c r="G12" s="13" t="n"/>
      <c r="H12" s="13" t="n"/>
      <c r="I12" s="8" t="n"/>
      <c r="J12" s="15">
        <f>IFERROR(VLOOKUP(I12,Listas!$DK$2:$DL$250,2,FALSE),"")</f>
        <v/>
      </c>
      <c r="K12" s="14" t="n"/>
      <c r="L12" s="14" t="n"/>
      <c r="M12" s="16" t="n"/>
      <c r="N12" s="16" t="n"/>
      <c r="O12" s="8" t="n"/>
      <c r="Q12" s="17">
        <f>IF(NOT(OR(A12&lt;&gt;"",B12&lt;&gt;"",C12&lt;&gt;"",D12&lt;&gt;"",E12&lt;&gt;"",G12&lt;&gt;"",H12&lt;&gt;"",I12&lt;&gt;"",K12&lt;&gt;"",L12&lt;&gt;"",M12&lt;&gt;"",N12&lt;&gt;"",O12&lt;&gt;"")),"",IF(NOT(AND(OR(A12="",AND(LEN(A12)=12,ISNUMBER(--A12))),OR(B12="",COUNTIF('2. Proyectos'!$A$5:$A$54,B12)&gt;0),OR(D12="",COUNTIF(Listas!$CP$2:$CP$12,D12)&gt;0),OR(E12="",AND(ISNUMBER(E12),E12&gt;0)),OR(G12="",AND(ISNUMBER(G12),G12&gt;=2018,G12&lt;=2025)),OR(H12="",AND(ISNUMBER(H12),H12&gt;=1,H12&lt;=12)),OR(I12="",COUNTIF(Listas!$H$2:$H$250,I12)&gt;0),OR(K12="",AND(ISNUMBER(K12),K12&gt;0)),OR(L12="",AND(ISNUMBER(L12),L12&gt;0)),OR(M12="",AND(ISNUMBER(M12),M12&gt;=0)),OR(N12="",COUNTIF(Listas!$BC$2:$BC$3,N12)&gt;0))),"Dato inválido",IF(NOT(AND(A12&lt;&gt;"",B12&lt;&gt;"",C12&lt;&gt;"",G12&lt;&gt;"",H12&lt;&gt;"",I12&lt;&gt;"",K12&lt;&gt;"")),"Incompleta","OK")))</f>
        <v/>
      </c>
    </row>
    <row r="13">
      <c r="A13" s="18" t="n"/>
      <c r="B13" s="6" t="n"/>
      <c r="C13" s="6" t="n"/>
      <c r="D13" s="6" t="n"/>
      <c r="E13" s="19" t="n"/>
      <c r="F13" s="15">
        <f>IF(E13="","",IF(E13&lt;1,"N1",IF(E13&lt;30,"N2",IF(E13&lt;57.5,"N3","N4"))))</f>
        <v/>
      </c>
      <c r="G13" s="18" t="n"/>
      <c r="H13" s="18" t="n"/>
      <c r="I13" s="6" t="n"/>
      <c r="J13" s="15">
        <f>IFERROR(VLOOKUP(I13,Listas!$DK$2:$DL$250,2,FALSE),"")</f>
        <v/>
      </c>
      <c r="K13" s="19" t="n"/>
      <c r="L13" s="19" t="n"/>
      <c r="M13" s="20" t="n"/>
      <c r="N13" s="20" t="n"/>
      <c r="O13" s="6" t="n"/>
      <c r="Q13" s="17">
        <f>IF(NOT(OR(A13&lt;&gt;"",B13&lt;&gt;"",C13&lt;&gt;"",D13&lt;&gt;"",E13&lt;&gt;"",G13&lt;&gt;"",H13&lt;&gt;"",I13&lt;&gt;"",K13&lt;&gt;"",L13&lt;&gt;"",M13&lt;&gt;"",N13&lt;&gt;"",O13&lt;&gt;"")),"",IF(NOT(AND(OR(A13="",AND(LEN(A13)=12,ISNUMBER(--A13))),OR(B13="",COUNTIF('2. Proyectos'!$A$5:$A$54,B13)&gt;0),OR(D13="",COUNTIF(Listas!$CP$2:$CP$12,D13)&gt;0),OR(E13="",AND(ISNUMBER(E13),E13&gt;0)),OR(G13="",AND(ISNUMBER(G13),G13&gt;=2018,G13&lt;=2025)),OR(H13="",AND(ISNUMBER(H13),H13&gt;=1,H13&lt;=12)),OR(I13="",COUNTIF(Listas!$H$2:$H$250,I13)&gt;0),OR(K13="",AND(ISNUMBER(K13),K13&gt;0)),OR(L13="",AND(ISNUMBER(L13),L13&gt;0)),OR(M13="",AND(ISNUMBER(M13),M13&gt;=0)),OR(N13="",COUNTIF(Listas!$BC$2:$BC$3,N13)&gt;0))),"Dato inválido",IF(NOT(AND(A13&lt;&gt;"",B13&lt;&gt;"",C13&lt;&gt;"",G13&lt;&gt;"",H13&lt;&gt;"",I13&lt;&gt;"",K13&lt;&gt;"")),"Incompleta","OK")))</f>
        <v/>
      </c>
    </row>
    <row r="14">
      <c r="A14" s="13" t="n"/>
      <c r="B14" s="8" t="n"/>
      <c r="C14" s="8" t="n"/>
      <c r="D14" s="8" t="n"/>
      <c r="E14" s="14" t="n"/>
      <c r="F14" s="15">
        <f>IF(E14="","",IF(E14&lt;1,"N1",IF(E14&lt;30,"N2",IF(E14&lt;57.5,"N3","N4"))))</f>
        <v/>
      </c>
      <c r="G14" s="13" t="n"/>
      <c r="H14" s="13" t="n"/>
      <c r="I14" s="8" t="n"/>
      <c r="J14" s="15">
        <f>IFERROR(VLOOKUP(I14,Listas!$DK$2:$DL$250,2,FALSE),"")</f>
        <v/>
      </c>
      <c r="K14" s="14" t="n"/>
      <c r="L14" s="14" t="n"/>
      <c r="M14" s="16" t="n"/>
      <c r="N14" s="16" t="n"/>
      <c r="O14" s="8" t="n"/>
      <c r="Q14" s="17">
        <f>IF(NOT(OR(A14&lt;&gt;"",B14&lt;&gt;"",C14&lt;&gt;"",D14&lt;&gt;"",E14&lt;&gt;"",G14&lt;&gt;"",H14&lt;&gt;"",I14&lt;&gt;"",K14&lt;&gt;"",L14&lt;&gt;"",M14&lt;&gt;"",N14&lt;&gt;"",O14&lt;&gt;"")),"",IF(NOT(AND(OR(A14="",AND(LEN(A14)=12,ISNUMBER(--A14))),OR(B14="",COUNTIF('2. Proyectos'!$A$5:$A$54,B14)&gt;0),OR(D14="",COUNTIF(Listas!$CP$2:$CP$12,D14)&gt;0),OR(E14="",AND(ISNUMBER(E14),E14&gt;0)),OR(G14="",AND(ISNUMBER(G14),G14&gt;=2018,G14&lt;=2025)),OR(H14="",AND(ISNUMBER(H14),H14&gt;=1,H14&lt;=12)),OR(I14="",COUNTIF(Listas!$H$2:$H$250,I14)&gt;0),OR(K14="",AND(ISNUMBER(K14),K14&gt;0)),OR(L14="",AND(ISNUMBER(L14),L14&gt;0)),OR(M14="",AND(ISNUMBER(M14),M14&gt;=0)),OR(N14="",COUNTIF(Listas!$BC$2:$BC$3,N14)&gt;0))),"Dato inválido",IF(NOT(AND(A14&lt;&gt;"",B14&lt;&gt;"",C14&lt;&gt;"",G14&lt;&gt;"",H14&lt;&gt;"",I14&lt;&gt;"",K14&lt;&gt;"")),"Incompleta","OK")))</f>
        <v/>
      </c>
    </row>
    <row r="15">
      <c r="A15" s="18" t="n"/>
      <c r="B15" s="6" t="n"/>
      <c r="C15" s="6" t="n"/>
      <c r="D15" s="6" t="n"/>
      <c r="E15" s="19" t="n"/>
      <c r="F15" s="15">
        <f>IF(E15="","",IF(E15&lt;1,"N1",IF(E15&lt;30,"N2",IF(E15&lt;57.5,"N3","N4"))))</f>
        <v/>
      </c>
      <c r="G15" s="18" t="n"/>
      <c r="H15" s="18" t="n"/>
      <c r="I15" s="6" t="n"/>
      <c r="J15" s="15">
        <f>IFERROR(VLOOKUP(I15,Listas!$DK$2:$DL$250,2,FALSE),"")</f>
        <v/>
      </c>
      <c r="K15" s="19" t="n"/>
      <c r="L15" s="19" t="n"/>
      <c r="M15" s="20" t="n"/>
      <c r="N15" s="20" t="n"/>
      <c r="O15" s="6" t="n"/>
      <c r="Q15" s="17">
        <f>IF(NOT(OR(A15&lt;&gt;"",B15&lt;&gt;"",C15&lt;&gt;"",D15&lt;&gt;"",E15&lt;&gt;"",G15&lt;&gt;"",H15&lt;&gt;"",I15&lt;&gt;"",K15&lt;&gt;"",L15&lt;&gt;"",M15&lt;&gt;"",N15&lt;&gt;"",O15&lt;&gt;"")),"",IF(NOT(AND(OR(A15="",AND(LEN(A15)=12,ISNUMBER(--A15))),OR(B15="",COUNTIF('2. Proyectos'!$A$5:$A$54,B15)&gt;0),OR(D15="",COUNTIF(Listas!$CP$2:$CP$12,D15)&gt;0),OR(E15="",AND(ISNUMBER(E15),E15&gt;0)),OR(G15="",AND(ISNUMBER(G15),G15&gt;=2018,G15&lt;=2025)),OR(H15="",AND(ISNUMBER(H15),H15&gt;=1,H15&lt;=12)),OR(I15="",COUNTIF(Listas!$H$2:$H$250,I15)&gt;0),OR(K15="",AND(ISNUMBER(K15),K15&gt;0)),OR(L15="",AND(ISNUMBER(L15),L15&gt;0)),OR(M15="",AND(ISNUMBER(M15),M15&gt;=0)),OR(N15="",COUNTIF(Listas!$BC$2:$BC$3,N15)&gt;0))),"Dato inválido",IF(NOT(AND(A15&lt;&gt;"",B15&lt;&gt;"",C15&lt;&gt;"",G15&lt;&gt;"",H15&lt;&gt;"",I15&lt;&gt;"",K15&lt;&gt;"")),"Incompleta","OK")))</f>
        <v/>
      </c>
    </row>
    <row r="16">
      <c r="A16" s="13" t="n"/>
      <c r="B16" s="8" t="n"/>
      <c r="C16" s="8" t="n"/>
      <c r="D16" s="8" t="n"/>
      <c r="E16" s="14" t="n"/>
      <c r="F16" s="15">
        <f>IF(E16="","",IF(E16&lt;1,"N1",IF(E16&lt;30,"N2",IF(E16&lt;57.5,"N3","N4"))))</f>
        <v/>
      </c>
      <c r="G16" s="13" t="n"/>
      <c r="H16" s="13" t="n"/>
      <c r="I16" s="8" t="n"/>
      <c r="J16" s="15">
        <f>IFERROR(VLOOKUP(I16,Listas!$DK$2:$DL$250,2,FALSE),"")</f>
        <v/>
      </c>
      <c r="K16" s="14" t="n"/>
      <c r="L16" s="14" t="n"/>
      <c r="M16" s="16" t="n"/>
      <c r="N16" s="16" t="n"/>
      <c r="O16" s="8" t="n"/>
      <c r="Q16" s="17">
        <f>IF(NOT(OR(A16&lt;&gt;"",B16&lt;&gt;"",C16&lt;&gt;"",D16&lt;&gt;"",E16&lt;&gt;"",G16&lt;&gt;"",H16&lt;&gt;"",I16&lt;&gt;"",K16&lt;&gt;"",L16&lt;&gt;"",M16&lt;&gt;"",N16&lt;&gt;"",O16&lt;&gt;"")),"",IF(NOT(AND(OR(A16="",AND(LEN(A16)=12,ISNUMBER(--A16))),OR(B16="",COUNTIF('2. Proyectos'!$A$5:$A$54,B16)&gt;0),OR(D16="",COUNTIF(Listas!$CP$2:$CP$12,D16)&gt;0),OR(E16="",AND(ISNUMBER(E16),E16&gt;0)),OR(G16="",AND(ISNUMBER(G16),G16&gt;=2018,G16&lt;=2025)),OR(H16="",AND(ISNUMBER(H16),H16&gt;=1,H16&lt;=12)),OR(I16="",COUNTIF(Listas!$H$2:$H$250,I16)&gt;0),OR(K16="",AND(ISNUMBER(K16),K16&gt;0)),OR(L16="",AND(ISNUMBER(L16),L16&gt;0)),OR(M16="",AND(ISNUMBER(M16),M16&gt;=0)),OR(N16="",COUNTIF(Listas!$BC$2:$BC$3,N16)&gt;0))),"Dato inválido",IF(NOT(AND(A16&lt;&gt;"",B16&lt;&gt;"",C16&lt;&gt;"",G16&lt;&gt;"",H16&lt;&gt;"",I16&lt;&gt;"",K16&lt;&gt;"")),"Incompleta","OK")))</f>
        <v/>
      </c>
    </row>
    <row r="17">
      <c r="A17" s="18" t="n"/>
      <c r="B17" s="6" t="n"/>
      <c r="C17" s="6" t="n"/>
      <c r="D17" s="6" t="n"/>
      <c r="E17" s="19" t="n"/>
      <c r="F17" s="15">
        <f>IF(E17="","",IF(E17&lt;1,"N1",IF(E17&lt;30,"N2",IF(E17&lt;57.5,"N3","N4"))))</f>
        <v/>
      </c>
      <c r="G17" s="18" t="n"/>
      <c r="H17" s="18" t="n"/>
      <c r="I17" s="6" t="n"/>
      <c r="J17" s="15">
        <f>IFERROR(VLOOKUP(I17,Listas!$DK$2:$DL$250,2,FALSE),"")</f>
        <v/>
      </c>
      <c r="K17" s="19" t="n"/>
      <c r="L17" s="19" t="n"/>
      <c r="M17" s="20" t="n"/>
      <c r="N17" s="20" t="n"/>
      <c r="O17" s="6" t="n"/>
      <c r="Q17" s="17">
        <f>IF(NOT(OR(A17&lt;&gt;"",B17&lt;&gt;"",C17&lt;&gt;"",D17&lt;&gt;"",E17&lt;&gt;"",G17&lt;&gt;"",H17&lt;&gt;"",I17&lt;&gt;"",K17&lt;&gt;"",L17&lt;&gt;"",M17&lt;&gt;"",N17&lt;&gt;"",O17&lt;&gt;"")),"",IF(NOT(AND(OR(A17="",AND(LEN(A17)=12,ISNUMBER(--A17))),OR(B17="",COUNTIF('2. Proyectos'!$A$5:$A$54,B17)&gt;0),OR(D17="",COUNTIF(Listas!$CP$2:$CP$12,D17)&gt;0),OR(E17="",AND(ISNUMBER(E17),E17&gt;0)),OR(G17="",AND(ISNUMBER(G17),G17&gt;=2018,G17&lt;=2025)),OR(H17="",AND(ISNUMBER(H17),H17&gt;=1,H17&lt;=12)),OR(I17="",COUNTIF(Listas!$H$2:$H$250,I17)&gt;0),OR(K17="",AND(ISNUMBER(K17),K17&gt;0)),OR(L17="",AND(ISNUMBER(L17),L17&gt;0)),OR(M17="",AND(ISNUMBER(M17),M17&gt;=0)),OR(N17="",COUNTIF(Listas!$BC$2:$BC$3,N17)&gt;0))),"Dato inválido",IF(NOT(AND(A17&lt;&gt;"",B17&lt;&gt;"",C17&lt;&gt;"",G17&lt;&gt;"",H17&lt;&gt;"",I17&lt;&gt;"",K17&lt;&gt;"")),"Incompleta","OK")))</f>
        <v/>
      </c>
    </row>
    <row r="18">
      <c r="A18" s="13" t="n"/>
      <c r="B18" s="8" t="n"/>
      <c r="C18" s="8" t="n"/>
      <c r="D18" s="8" t="n"/>
      <c r="E18" s="14" t="n"/>
      <c r="F18" s="15">
        <f>IF(E18="","",IF(E18&lt;1,"N1",IF(E18&lt;30,"N2",IF(E18&lt;57.5,"N3","N4"))))</f>
        <v/>
      </c>
      <c r="G18" s="13" t="n"/>
      <c r="H18" s="13" t="n"/>
      <c r="I18" s="8" t="n"/>
      <c r="J18" s="15">
        <f>IFERROR(VLOOKUP(I18,Listas!$DK$2:$DL$250,2,FALSE),"")</f>
        <v/>
      </c>
      <c r="K18" s="14" t="n"/>
      <c r="L18" s="14" t="n"/>
      <c r="M18" s="16" t="n"/>
      <c r="N18" s="16" t="n"/>
      <c r="O18" s="8" t="n"/>
      <c r="Q18" s="17">
        <f>IF(NOT(OR(A18&lt;&gt;"",B18&lt;&gt;"",C18&lt;&gt;"",D18&lt;&gt;"",E18&lt;&gt;"",G18&lt;&gt;"",H18&lt;&gt;"",I18&lt;&gt;"",K18&lt;&gt;"",L18&lt;&gt;"",M18&lt;&gt;"",N18&lt;&gt;"",O18&lt;&gt;"")),"",IF(NOT(AND(OR(A18="",AND(LEN(A18)=12,ISNUMBER(--A18))),OR(B18="",COUNTIF('2. Proyectos'!$A$5:$A$54,B18)&gt;0),OR(D18="",COUNTIF(Listas!$CP$2:$CP$12,D18)&gt;0),OR(E18="",AND(ISNUMBER(E18),E18&gt;0)),OR(G18="",AND(ISNUMBER(G18),G18&gt;=2018,G18&lt;=2025)),OR(H18="",AND(ISNUMBER(H18),H18&gt;=1,H18&lt;=12)),OR(I18="",COUNTIF(Listas!$H$2:$H$250,I18)&gt;0),OR(K18="",AND(ISNUMBER(K18),K18&gt;0)),OR(L18="",AND(ISNUMBER(L18),L18&gt;0)),OR(M18="",AND(ISNUMBER(M18),M18&gt;=0)),OR(N18="",COUNTIF(Listas!$BC$2:$BC$3,N18)&gt;0))),"Dato inválido",IF(NOT(AND(A18&lt;&gt;"",B18&lt;&gt;"",C18&lt;&gt;"",G18&lt;&gt;"",H18&lt;&gt;"",I18&lt;&gt;"",K18&lt;&gt;"")),"Incompleta","OK")))</f>
        <v/>
      </c>
    </row>
    <row r="19">
      <c r="A19" s="18" t="n"/>
      <c r="B19" s="6" t="n"/>
      <c r="C19" s="6" t="n"/>
      <c r="D19" s="6" t="n"/>
      <c r="E19" s="19" t="n"/>
      <c r="F19" s="15">
        <f>IF(E19="","",IF(E19&lt;1,"N1",IF(E19&lt;30,"N2",IF(E19&lt;57.5,"N3","N4"))))</f>
        <v/>
      </c>
      <c r="G19" s="18" t="n"/>
      <c r="H19" s="18" t="n"/>
      <c r="I19" s="6" t="n"/>
      <c r="J19" s="15">
        <f>IFERROR(VLOOKUP(I19,Listas!$DK$2:$DL$250,2,FALSE),"")</f>
        <v/>
      </c>
      <c r="K19" s="19" t="n"/>
      <c r="L19" s="19" t="n"/>
      <c r="M19" s="20" t="n"/>
      <c r="N19" s="20" t="n"/>
      <c r="O19" s="6" t="n"/>
      <c r="Q19" s="17">
        <f>IF(NOT(OR(A19&lt;&gt;"",B19&lt;&gt;"",C19&lt;&gt;"",D19&lt;&gt;"",E19&lt;&gt;"",G19&lt;&gt;"",H19&lt;&gt;"",I19&lt;&gt;"",K19&lt;&gt;"",L19&lt;&gt;"",M19&lt;&gt;"",N19&lt;&gt;"",O19&lt;&gt;"")),"",IF(NOT(AND(OR(A19="",AND(LEN(A19)=12,ISNUMBER(--A19))),OR(B19="",COUNTIF('2. Proyectos'!$A$5:$A$54,B19)&gt;0),OR(D19="",COUNTIF(Listas!$CP$2:$CP$12,D19)&gt;0),OR(E19="",AND(ISNUMBER(E19),E19&gt;0)),OR(G19="",AND(ISNUMBER(G19),G19&gt;=2018,G19&lt;=2025)),OR(H19="",AND(ISNUMBER(H19),H19&gt;=1,H19&lt;=12)),OR(I19="",COUNTIF(Listas!$H$2:$H$250,I19)&gt;0),OR(K19="",AND(ISNUMBER(K19),K19&gt;0)),OR(L19="",AND(ISNUMBER(L19),L19&gt;0)),OR(M19="",AND(ISNUMBER(M19),M19&gt;=0)),OR(N19="",COUNTIF(Listas!$BC$2:$BC$3,N19)&gt;0))),"Dato inválido",IF(NOT(AND(A19&lt;&gt;"",B19&lt;&gt;"",C19&lt;&gt;"",G19&lt;&gt;"",H19&lt;&gt;"",I19&lt;&gt;"",K19&lt;&gt;"")),"Incompleta","OK")))</f>
        <v/>
      </c>
    </row>
    <row r="20">
      <c r="A20" s="13" t="n"/>
      <c r="B20" s="8" t="n"/>
      <c r="C20" s="8" t="n"/>
      <c r="D20" s="8" t="n"/>
      <c r="E20" s="14" t="n"/>
      <c r="F20" s="15">
        <f>IF(E20="","",IF(E20&lt;1,"N1",IF(E20&lt;30,"N2",IF(E20&lt;57.5,"N3","N4"))))</f>
        <v/>
      </c>
      <c r="G20" s="13" t="n"/>
      <c r="H20" s="13" t="n"/>
      <c r="I20" s="8" t="n"/>
      <c r="J20" s="15">
        <f>IFERROR(VLOOKUP(I20,Listas!$DK$2:$DL$250,2,FALSE),"")</f>
        <v/>
      </c>
      <c r="K20" s="14" t="n"/>
      <c r="L20" s="14" t="n"/>
      <c r="M20" s="16" t="n"/>
      <c r="N20" s="16" t="n"/>
      <c r="O20" s="8" t="n"/>
      <c r="Q20" s="17">
        <f>IF(NOT(OR(A20&lt;&gt;"",B20&lt;&gt;"",C20&lt;&gt;"",D20&lt;&gt;"",E20&lt;&gt;"",G20&lt;&gt;"",H20&lt;&gt;"",I20&lt;&gt;"",K20&lt;&gt;"",L20&lt;&gt;"",M20&lt;&gt;"",N20&lt;&gt;"",O20&lt;&gt;"")),"",IF(NOT(AND(OR(A20="",AND(LEN(A20)=12,ISNUMBER(--A20))),OR(B20="",COUNTIF('2. Proyectos'!$A$5:$A$54,B20)&gt;0),OR(D20="",COUNTIF(Listas!$CP$2:$CP$12,D20)&gt;0),OR(E20="",AND(ISNUMBER(E20),E20&gt;0)),OR(G20="",AND(ISNUMBER(G20),G20&gt;=2018,G20&lt;=2025)),OR(H20="",AND(ISNUMBER(H20),H20&gt;=1,H20&lt;=12)),OR(I20="",COUNTIF(Listas!$H$2:$H$250,I20)&gt;0),OR(K20="",AND(ISNUMBER(K20),K20&gt;0)),OR(L20="",AND(ISNUMBER(L20),L20&gt;0)),OR(M20="",AND(ISNUMBER(M20),M20&gt;=0)),OR(N20="",COUNTIF(Listas!$BC$2:$BC$3,N20)&gt;0))),"Dato inválido",IF(NOT(AND(A20&lt;&gt;"",B20&lt;&gt;"",C20&lt;&gt;"",G20&lt;&gt;"",H20&lt;&gt;"",I20&lt;&gt;"",K20&lt;&gt;"")),"Incompleta","OK")))</f>
        <v/>
      </c>
    </row>
    <row r="21">
      <c r="A21" s="18" t="n"/>
      <c r="B21" s="6" t="n"/>
      <c r="C21" s="6" t="n"/>
      <c r="D21" s="6" t="n"/>
      <c r="E21" s="19" t="n"/>
      <c r="F21" s="15">
        <f>IF(E21="","",IF(E21&lt;1,"N1",IF(E21&lt;30,"N2",IF(E21&lt;57.5,"N3","N4"))))</f>
        <v/>
      </c>
      <c r="G21" s="18" t="n"/>
      <c r="H21" s="18" t="n"/>
      <c r="I21" s="6" t="n"/>
      <c r="J21" s="15">
        <f>IFERROR(VLOOKUP(I21,Listas!$DK$2:$DL$250,2,FALSE),"")</f>
        <v/>
      </c>
      <c r="K21" s="19" t="n"/>
      <c r="L21" s="19" t="n"/>
      <c r="M21" s="20" t="n"/>
      <c r="N21" s="20" t="n"/>
      <c r="O21" s="6" t="n"/>
      <c r="Q21" s="17">
        <f>IF(NOT(OR(A21&lt;&gt;"",B21&lt;&gt;"",C21&lt;&gt;"",D21&lt;&gt;"",E21&lt;&gt;"",G21&lt;&gt;"",H21&lt;&gt;"",I21&lt;&gt;"",K21&lt;&gt;"",L21&lt;&gt;"",M21&lt;&gt;"",N21&lt;&gt;"",O21&lt;&gt;"")),"",IF(NOT(AND(OR(A21="",AND(LEN(A21)=12,ISNUMBER(--A21))),OR(B21="",COUNTIF('2. Proyectos'!$A$5:$A$54,B21)&gt;0),OR(D21="",COUNTIF(Listas!$CP$2:$CP$12,D21)&gt;0),OR(E21="",AND(ISNUMBER(E21),E21&gt;0)),OR(G21="",AND(ISNUMBER(G21),G21&gt;=2018,G21&lt;=2025)),OR(H21="",AND(ISNUMBER(H21),H21&gt;=1,H21&lt;=12)),OR(I21="",COUNTIF(Listas!$H$2:$H$250,I21)&gt;0),OR(K21="",AND(ISNUMBER(K21),K21&gt;0)),OR(L21="",AND(ISNUMBER(L21),L21&gt;0)),OR(M21="",AND(ISNUMBER(M21),M21&gt;=0)),OR(N21="",COUNTIF(Listas!$BC$2:$BC$3,N21)&gt;0))),"Dato inválido",IF(NOT(AND(A21&lt;&gt;"",B21&lt;&gt;"",C21&lt;&gt;"",G21&lt;&gt;"",H21&lt;&gt;"",I21&lt;&gt;"",K21&lt;&gt;"")),"Incompleta","OK")))</f>
        <v/>
      </c>
    </row>
    <row r="22">
      <c r="A22" s="13" t="n"/>
      <c r="B22" s="8" t="n"/>
      <c r="C22" s="8" t="n"/>
      <c r="D22" s="8" t="n"/>
      <c r="E22" s="14" t="n"/>
      <c r="F22" s="15">
        <f>IF(E22="","",IF(E22&lt;1,"N1",IF(E22&lt;30,"N2",IF(E22&lt;57.5,"N3","N4"))))</f>
        <v/>
      </c>
      <c r="G22" s="13" t="n"/>
      <c r="H22" s="13" t="n"/>
      <c r="I22" s="8" t="n"/>
      <c r="J22" s="15">
        <f>IFERROR(VLOOKUP(I22,Listas!$DK$2:$DL$250,2,FALSE),"")</f>
        <v/>
      </c>
      <c r="K22" s="14" t="n"/>
      <c r="L22" s="14" t="n"/>
      <c r="M22" s="16" t="n"/>
      <c r="N22" s="16" t="n"/>
      <c r="O22" s="8" t="n"/>
      <c r="Q22" s="17">
        <f>IF(NOT(OR(A22&lt;&gt;"",B22&lt;&gt;"",C22&lt;&gt;"",D22&lt;&gt;"",E22&lt;&gt;"",G22&lt;&gt;"",H22&lt;&gt;"",I22&lt;&gt;"",K22&lt;&gt;"",L22&lt;&gt;"",M22&lt;&gt;"",N22&lt;&gt;"",O22&lt;&gt;"")),"",IF(NOT(AND(OR(A22="",AND(LEN(A22)=12,ISNUMBER(--A22))),OR(B22="",COUNTIF('2. Proyectos'!$A$5:$A$54,B22)&gt;0),OR(D22="",COUNTIF(Listas!$CP$2:$CP$12,D22)&gt;0),OR(E22="",AND(ISNUMBER(E22),E22&gt;0)),OR(G22="",AND(ISNUMBER(G22),G22&gt;=2018,G22&lt;=2025)),OR(H22="",AND(ISNUMBER(H22),H22&gt;=1,H22&lt;=12)),OR(I22="",COUNTIF(Listas!$H$2:$H$250,I22)&gt;0),OR(K22="",AND(ISNUMBER(K22),K22&gt;0)),OR(L22="",AND(ISNUMBER(L22),L22&gt;0)),OR(M22="",AND(ISNUMBER(M22),M22&gt;=0)),OR(N22="",COUNTIF(Listas!$BC$2:$BC$3,N22)&gt;0))),"Dato inválido",IF(NOT(AND(A22&lt;&gt;"",B22&lt;&gt;"",C22&lt;&gt;"",G22&lt;&gt;"",H22&lt;&gt;"",I22&lt;&gt;"",K22&lt;&gt;"")),"Incompleta","OK")))</f>
        <v/>
      </c>
    </row>
    <row r="23">
      <c r="A23" s="18" t="n"/>
      <c r="B23" s="6" t="n"/>
      <c r="C23" s="6" t="n"/>
      <c r="D23" s="6" t="n"/>
      <c r="E23" s="19" t="n"/>
      <c r="F23" s="15">
        <f>IF(E23="","",IF(E23&lt;1,"N1",IF(E23&lt;30,"N2",IF(E23&lt;57.5,"N3","N4"))))</f>
        <v/>
      </c>
      <c r="G23" s="18" t="n"/>
      <c r="H23" s="18" t="n"/>
      <c r="I23" s="6" t="n"/>
      <c r="J23" s="15">
        <f>IFERROR(VLOOKUP(I23,Listas!$DK$2:$DL$250,2,FALSE),"")</f>
        <v/>
      </c>
      <c r="K23" s="19" t="n"/>
      <c r="L23" s="19" t="n"/>
      <c r="M23" s="20" t="n"/>
      <c r="N23" s="20" t="n"/>
      <c r="O23" s="6" t="n"/>
      <c r="Q23" s="17">
        <f>IF(NOT(OR(A23&lt;&gt;"",B23&lt;&gt;"",C23&lt;&gt;"",D23&lt;&gt;"",E23&lt;&gt;"",G23&lt;&gt;"",H23&lt;&gt;"",I23&lt;&gt;"",K23&lt;&gt;"",L23&lt;&gt;"",M23&lt;&gt;"",N23&lt;&gt;"",O23&lt;&gt;"")),"",IF(NOT(AND(OR(A23="",AND(LEN(A23)=12,ISNUMBER(--A23))),OR(B23="",COUNTIF('2. Proyectos'!$A$5:$A$54,B23)&gt;0),OR(D23="",COUNTIF(Listas!$CP$2:$CP$12,D23)&gt;0),OR(E23="",AND(ISNUMBER(E23),E23&gt;0)),OR(G23="",AND(ISNUMBER(G23),G23&gt;=2018,G23&lt;=2025)),OR(H23="",AND(ISNUMBER(H23),H23&gt;=1,H23&lt;=12)),OR(I23="",COUNTIF(Listas!$H$2:$H$250,I23)&gt;0),OR(K23="",AND(ISNUMBER(K23),K23&gt;0)),OR(L23="",AND(ISNUMBER(L23),L23&gt;0)),OR(M23="",AND(ISNUMBER(M23),M23&gt;=0)),OR(N23="",COUNTIF(Listas!$BC$2:$BC$3,N23)&gt;0))),"Dato inválido",IF(NOT(AND(A23&lt;&gt;"",B23&lt;&gt;"",C23&lt;&gt;"",G23&lt;&gt;"",H23&lt;&gt;"",I23&lt;&gt;"",K23&lt;&gt;"")),"Incompleta","OK")))</f>
        <v/>
      </c>
    </row>
    <row r="24">
      <c r="A24" s="13" t="n"/>
      <c r="B24" s="8" t="n"/>
      <c r="C24" s="8" t="n"/>
      <c r="D24" s="8" t="n"/>
      <c r="E24" s="14" t="n"/>
      <c r="F24" s="15">
        <f>IF(E24="","",IF(E24&lt;1,"N1",IF(E24&lt;30,"N2",IF(E24&lt;57.5,"N3","N4"))))</f>
        <v/>
      </c>
      <c r="G24" s="13" t="n"/>
      <c r="H24" s="13" t="n"/>
      <c r="I24" s="8" t="n"/>
      <c r="J24" s="15">
        <f>IFERROR(VLOOKUP(I24,Listas!$DK$2:$DL$250,2,FALSE),"")</f>
        <v/>
      </c>
      <c r="K24" s="14" t="n"/>
      <c r="L24" s="14" t="n"/>
      <c r="M24" s="16" t="n"/>
      <c r="N24" s="16" t="n"/>
      <c r="O24" s="8" t="n"/>
      <c r="Q24" s="17">
        <f>IF(NOT(OR(A24&lt;&gt;"",B24&lt;&gt;"",C24&lt;&gt;"",D24&lt;&gt;"",E24&lt;&gt;"",G24&lt;&gt;"",H24&lt;&gt;"",I24&lt;&gt;"",K24&lt;&gt;"",L24&lt;&gt;"",M24&lt;&gt;"",N24&lt;&gt;"",O24&lt;&gt;"")),"",IF(NOT(AND(OR(A24="",AND(LEN(A24)=12,ISNUMBER(--A24))),OR(B24="",COUNTIF('2. Proyectos'!$A$5:$A$54,B24)&gt;0),OR(D24="",COUNTIF(Listas!$CP$2:$CP$12,D24)&gt;0),OR(E24="",AND(ISNUMBER(E24),E24&gt;0)),OR(G24="",AND(ISNUMBER(G24),G24&gt;=2018,G24&lt;=2025)),OR(H24="",AND(ISNUMBER(H24),H24&gt;=1,H24&lt;=12)),OR(I24="",COUNTIF(Listas!$H$2:$H$250,I24)&gt;0),OR(K24="",AND(ISNUMBER(K24),K24&gt;0)),OR(L24="",AND(ISNUMBER(L24),L24&gt;0)),OR(M24="",AND(ISNUMBER(M24),M24&gt;=0)),OR(N24="",COUNTIF(Listas!$BC$2:$BC$3,N24)&gt;0))),"Dato inválido",IF(NOT(AND(A24&lt;&gt;"",B24&lt;&gt;"",C24&lt;&gt;"",G24&lt;&gt;"",H24&lt;&gt;"",I24&lt;&gt;"",K24&lt;&gt;"")),"Incompleta","OK")))</f>
        <v/>
      </c>
    </row>
    <row r="25">
      <c r="A25" s="18" t="n"/>
      <c r="B25" s="6" t="n"/>
      <c r="C25" s="6" t="n"/>
      <c r="D25" s="6" t="n"/>
      <c r="E25" s="19" t="n"/>
      <c r="F25" s="15">
        <f>IF(E25="","",IF(E25&lt;1,"N1",IF(E25&lt;30,"N2",IF(E25&lt;57.5,"N3","N4"))))</f>
        <v/>
      </c>
      <c r="G25" s="18" t="n"/>
      <c r="H25" s="18" t="n"/>
      <c r="I25" s="6" t="n"/>
      <c r="J25" s="15">
        <f>IFERROR(VLOOKUP(I25,Listas!$DK$2:$DL$250,2,FALSE),"")</f>
        <v/>
      </c>
      <c r="K25" s="19" t="n"/>
      <c r="L25" s="19" t="n"/>
      <c r="M25" s="20" t="n"/>
      <c r="N25" s="20" t="n"/>
      <c r="O25" s="6" t="n"/>
      <c r="Q25" s="17">
        <f>IF(NOT(OR(A25&lt;&gt;"",B25&lt;&gt;"",C25&lt;&gt;"",D25&lt;&gt;"",E25&lt;&gt;"",G25&lt;&gt;"",H25&lt;&gt;"",I25&lt;&gt;"",K25&lt;&gt;"",L25&lt;&gt;"",M25&lt;&gt;"",N25&lt;&gt;"",O25&lt;&gt;"")),"",IF(NOT(AND(OR(A25="",AND(LEN(A25)=12,ISNUMBER(--A25))),OR(B25="",COUNTIF('2. Proyectos'!$A$5:$A$54,B25)&gt;0),OR(D25="",COUNTIF(Listas!$CP$2:$CP$12,D25)&gt;0),OR(E25="",AND(ISNUMBER(E25),E25&gt;0)),OR(G25="",AND(ISNUMBER(G25),G25&gt;=2018,G25&lt;=2025)),OR(H25="",AND(ISNUMBER(H25),H25&gt;=1,H25&lt;=12)),OR(I25="",COUNTIF(Listas!$H$2:$H$250,I25)&gt;0),OR(K25="",AND(ISNUMBER(K25),K25&gt;0)),OR(L25="",AND(ISNUMBER(L25),L25&gt;0)),OR(M25="",AND(ISNUMBER(M25),M25&gt;=0)),OR(N25="",COUNTIF(Listas!$BC$2:$BC$3,N25)&gt;0))),"Dato inválido",IF(NOT(AND(A25&lt;&gt;"",B25&lt;&gt;"",C25&lt;&gt;"",G25&lt;&gt;"",H25&lt;&gt;"",I25&lt;&gt;"",K25&lt;&gt;"")),"Incompleta","OK")))</f>
        <v/>
      </c>
    </row>
    <row r="26">
      <c r="A26" s="13" t="n"/>
      <c r="B26" s="8" t="n"/>
      <c r="C26" s="8" t="n"/>
      <c r="D26" s="8" t="n"/>
      <c r="E26" s="14" t="n"/>
      <c r="F26" s="15">
        <f>IF(E26="","",IF(E26&lt;1,"N1",IF(E26&lt;30,"N2",IF(E26&lt;57.5,"N3","N4"))))</f>
        <v/>
      </c>
      <c r="G26" s="13" t="n"/>
      <c r="H26" s="13" t="n"/>
      <c r="I26" s="8" t="n"/>
      <c r="J26" s="15">
        <f>IFERROR(VLOOKUP(I26,Listas!$DK$2:$DL$250,2,FALSE),"")</f>
        <v/>
      </c>
      <c r="K26" s="14" t="n"/>
      <c r="L26" s="14" t="n"/>
      <c r="M26" s="16" t="n"/>
      <c r="N26" s="16" t="n"/>
      <c r="O26" s="8" t="n"/>
      <c r="Q26" s="17">
        <f>IF(NOT(OR(A26&lt;&gt;"",B26&lt;&gt;"",C26&lt;&gt;"",D26&lt;&gt;"",E26&lt;&gt;"",G26&lt;&gt;"",H26&lt;&gt;"",I26&lt;&gt;"",K26&lt;&gt;"",L26&lt;&gt;"",M26&lt;&gt;"",N26&lt;&gt;"",O26&lt;&gt;"")),"",IF(NOT(AND(OR(A26="",AND(LEN(A26)=12,ISNUMBER(--A26))),OR(B26="",COUNTIF('2. Proyectos'!$A$5:$A$54,B26)&gt;0),OR(D26="",COUNTIF(Listas!$CP$2:$CP$12,D26)&gt;0),OR(E26="",AND(ISNUMBER(E26),E26&gt;0)),OR(G26="",AND(ISNUMBER(G26),G26&gt;=2018,G26&lt;=2025)),OR(H26="",AND(ISNUMBER(H26),H26&gt;=1,H26&lt;=12)),OR(I26="",COUNTIF(Listas!$H$2:$H$250,I26)&gt;0),OR(K26="",AND(ISNUMBER(K26),K26&gt;0)),OR(L26="",AND(ISNUMBER(L26),L26&gt;0)),OR(M26="",AND(ISNUMBER(M26),M26&gt;=0)),OR(N26="",COUNTIF(Listas!$BC$2:$BC$3,N26)&gt;0))),"Dato inválido",IF(NOT(AND(A26&lt;&gt;"",B26&lt;&gt;"",C26&lt;&gt;"",G26&lt;&gt;"",H26&lt;&gt;"",I26&lt;&gt;"",K26&lt;&gt;"")),"Incompleta","OK")))</f>
        <v/>
      </c>
    </row>
    <row r="27">
      <c r="A27" s="18" t="n"/>
      <c r="B27" s="6" t="n"/>
      <c r="C27" s="6" t="n"/>
      <c r="D27" s="6" t="n"/>
      <c r="E27" s="19" t="n"/>
      <c r="F27" s="15">
        <f>IF(E27="","",IF(E27&lt;1,"N1",IF(E27&lt;30,"N2",IF(E27&lt;57.5,"N3","N4"))))</f>
        <v/>
      </c>
      <c r="G27" s="18" t="n"/>
      <c r="H27" s="18" t="n"/>
      <c r="I27" s="6" t="n"/>
      <c r="J27" s="15">
        <f>IFERROR(VLOOKUP(I27,Listas!$DK$2:$DL$250,2,FALSE),"")</f>
        <v/>
      </c>
      <c r="K27" s="19" t="n"/>
      <c r="L27" s="19" t="n"/>
      <c r="M27" s="20" t="n"/>
      <c r="N27" s="20" t="n"/>
      <c r="O27" s="6" t="n"/>
      <c r="Q27" s="17">
        <f>IF(NOT(OR(A27&lt;&gt;"",B27&lt;&gt;"",C27&lt;&gt;"",D27&lt;&gt;"",E27&lt;&gt;"",G27&lt;&gt;"",H27&lt;&gt;"",I27&lt;&gt;"",K27&lt;&gt;"",L27&lt;&gt;"",M27&lt;&gt;"",N27&lt;&gt;"",O27&lt;&gt;"")),"",IF(NOT(AND(OR(A27="",AND(LEN(A27)=12,ISNUMBER(--A27))),OR(B27="",COUNTIF('2. Proyectos'!$A$5:$A$54,B27)&gt;0),OR(D27="",COUNTIF(Listas!$CP$2:$CP$12,D27)&gt;0),OR(E27="",AND(ISNUMBER(E27),E27&gt;0)),OR(G27="",AND(ISNUMBER(G27),G27&gt;=2018,G27&lt;=2025)),OR(H27="",AND(ISNUMBER(H27),H27&gt;=1,H27&lt;=12)),OR(I27="",COUNTIF(Listas!$H$2:$H$250,I27)&gt;0),OR(K27="",AND(ISNUMBER(K27),K27&gt;0)),OR(L27="",AND(ISNUMBER(L27),L27&gt;0)),OR(M27="",AND(ISNUMBER(M27),M27&gt;=0)),OR(N27="",COUNTIF(Listas!$BC$2:$BC$3,N27)&gt;0))),"Dato inválido",IF(NOT(AND(A27&lt;&gt;"",B27&lt;&gt;"",C27&lt;&gt;"",G27&lt;&gt;"",H27&lt;&gt;"",I27&lt;&gt;"",K27&lt;&gt;"")),"Incompleta","OK")))</f>
        <v/>
      </c>
    </row>
    <row r="28">
      <c r="A28" s="13" t="n"/>
      <c r="B28" s="8" t="n"/>
      <c r="C28" s="8" t="n"/>
      <c r="D28" s="8" t="n"/>
      <c r="E28" s="14" t="n"/>
      <c r="F28" s="15">
        <f>IF(E28="","",IF(E28&lt;1,"N1",IF(E28&lt;30,"N2",IF(E28&lt;57.5,"N3","N4"))))</f>
        <v/>
      </c>
      <c r="G28" s="13" t="n"/>
      <c r="H28" s="13" t="n"/>
      <c r="I28" s="8" t="n"/>
      <c r="J28" s="15">
        <f>IFERROR(VLOOKUP(I28,Listas!$DK$2:$DL$250,2,FALSE),"")</f>
        <v/>
      </c>
      <c r="K28" s="14" t="n"/>
      <c r="L28" s="14" t="n"/>
      <c r="M28" s="16" t="n"/>
      <c r="N28" s="16" t="n"/>
      <c r="O28" s="8" t="n"/>
      <c r="Q28" s="17">
        <f>IF(NOT(OR(A28&lt;&gt;"",B28&lt;&gt;"",C28&lt;&gt;"",D28&lt;&gt;"",E28&lt;&gt;"",G28&lt;&gt;"",H28&lt;&gt;"",I28&lt;&gt;"",K28&lt;&gt;"",L28&lt;&gt;"",M28&lt;&gt;"",N28&lt;&gt;"",O28&lt;&gt;"")),"",IF(NOT(AND(OR(A28="",AND(LEN(A28)=12,ISNUMBER(--A28))),OR(B28="",COUNTIF('2. Proyectos'!$A$5:$A$54,B28)&gt;0),OR(D28="",COUNTIF(Listas!$CP$2:$CP$12,D28)&gt;0),OR(E28="",AND(ISNUMBER(E28),E28&gt;0)),OR(G28="",AND(ISNUMBER(G28),G28&gt;=2018,G28&lt;=2025)),OR(H28="",AND(ISNUMBER(H28),H28&gt;=1,H28&lt;=12)),OR(I28="",COUNTIF(Listas!$H$2:$H$250,I28)&gt;0),OR(K28="",AND(ISNUMBER(K28),K28&gt;0)),OR(L28="",AND(ISNUMBER(L28),L28&gt;0)),OR(M28="",AND(ISNUMBER(M28),M28&gt;=0)),OR(N28="",COUNTIF(Listas!$BC$2:$BC$3,N28)&gt;0))),"Dato inválido",IF(NOT(AND(A28&lt;&gt;"",B28&lt;&gt;"",C28&lt;&gt;"",G28&lt;&gt;"",H28&lt;&gt;"",I28&lt;&gt;"",K28&lt;&gt;"")),"Incompleta","OK")))</f>
        <v/>
      </c>
    </row>
    <row r="29">
      <c r="A29" s="18" t="n"/>
      <c r="B29" s="6" t="n"/>
      <c r="C29" s="6" t="n"/>
      <c r="D29" s="6" t="n"/>
      <c r="E29" s="19" t="n"/>
      <c r="F29" s="15">
        <f>IF(E29="","",IF(E29&lt;1,"N1",IF(E29&lt;30,"N2",IF(E29&lt;57.5,"N3","N4"))))</f>
        <v/>
      </c>
      <c r="G29" s="18" t="n"/>
      <c r="H29" s="18" t="n"/>
      <c r="I29" s="6" t="n"/>
      <c r="J29" s="15">
        <f>IFERROR(VLOOKUP(I29,Listas!$DK$2:$DL$250,2,FALSE),"")</f>
        <v/>
      </c>
      <c r="K29" s="19" t="n"/>
      <c r="L29" s="19" t="n"/>
      <c r="M29" s="20" t="n"/>
      <c r="N29" s="20" t="n"/>
      <c r="O29" s="6" t="n"/>
      <c r="Q29" s="17">
        <f>IF(NOT(OR(A29&lt;&gt;"",B29&lt;&gt;"",C29&lt;&gt;"",D29&lt;&gt;"",E29&lt;&gt;"",G29&lt;&gt;"",H29&lt;&gt;"",I29&lt;&gt;"",K29&lt;&gt;"",L29&lt;&gt;"",M29&lt;&gt;"",N29&lt;&gt;"",O29&lt;&gt;"")),"",IF(NOT(AND(OR(A29="",AND(LEN(A29)=12,ISNUMBER(--A29))),OR(B29="",COUNTIF('2. Proyectos'!$A$5:$A$54,B29)&gt;0),OR(D29="",COUNTIF(Listas!$CP$2:$CP$12,D29)&gt;0),OR(E29="",AND(ISNUMBER(E29),E29&gt;0)),OR(G29="",AND(ISNUMBER(G29),G29&gt;=2018,G29&lt;=2025)),OR(H29="",AND(ISNUMBER(H29),H29&gt;=1,H29&lt;=12)),OR(I29="",COUNTIF(Listas!$H$2:$H$250,I29)&gt;0),OR(K29="",AND(ISNUMBER(K29),K29&gt;0)),OR(L29="",AND(ISNUMBER(L29),L29&gt;0)),OR(M29="",AND(ISNUMBER(M29),M29&gt;=0)),OR(N29="",COUNTIF(Listas!$BC$2:$BC$3,N29)&gt;0))),"Dato inválido",IF(NOT(AND(A29&lt;&gt;"",B29&lt;&gt;"",C29&lt;&gt;"",G29&lt;&gt;"",H29&lt;&gt;"",I29&lt;&gt;"",K29&lt;&gt;"")),"Incompleta","OK")))</f>
        <v/>
      </c>
    </row>
    <row r="30">
      <c r="A30" s="13" t="n"/>
      <c r="B30" s="8" t="n"/>
      <c r="C30" s="8" t="n"/>
      <c r="D30" s="8" t="n"/>
      <c r="E30" s="14" t="n"/>
      <c r="F30" s="15">
        <f>IF(E30="","",IF(E30&lt;1,"N1",IF(E30&lt;30,"N2",IF(E30&lt;57.5,"N3","N4"))))</f>
        <v/>
      </c>
      <c r="G30" s="13" t="n"/>
      <c r="H30" s="13" t="n"/>
      <c r="I30" s="8" t="n"/>
      <c r="J30" s="15">
        <f>IFERROR(VLOOKUP(I30,Listas!$DK$2:$DL$250,2,FALSE),"")</f>
        <v/>
      </c>
      <c r="K30" s="14" t="n"/>
      <c r="L30" s="14" t="n"/>
      <c r="M30" s="16" t="n"/>
      <c r="N30" s="16" t="n"/>
      <c r="O30" s="8" t="n"/>
      <c r="Q30" s="17">
        <f>IF(NOT(OR(A30&lt;&gt;"",B30&lt;&gt;"",C30&lt;&gt;"",D30&lt;&gt;"",E30&lt;&gt;"",G30&lt;&gt;"",H30&lt;&gt;"",I30&lt;&gt;"",K30&lt;&gt;"",L30&lt;&gt;"",M30&lt;&gt;"",N30&lt;&gt;"",O30&lt;&gt;"")),"",IF(NOT(AND(OR(A30="",AND(LEN(A30)=12,ISNUMBER(--A30))),OR(B30="",COUNTIF('2. Proyectos'!$A$5:$A$54,B30)&gt;0),OR(D30="",COUNTIF(Listas!$CP$2:$CP$12,D30)&gt;0),OR(E30="",AND(ISNUMBER(E30),E30&gt;0)),OR(G30="",AND(ISNUMBER(G30),G30&gt;=2018,G30&lt;=2025)),OR(H30="",AND(ISNUMBER(H30),H30&gt;=1,H30&lt;=12)),OR(I30="",COUNTIF(Listas!$H$2:$H$250,I30)&gt;0),OR(K30="",AND(ISNUMBER(K30),K30&gt;0)),OR(L30="",AND(ISNUMBER(L30),L30&gt;0)),OR(M30="",AND(ISNUMBER(M30),M30&gt;=0)),OR(N30="",COUNTIF(Listas!$BC$2:$BC$3,N30)&gt;0))),"Dato inválido",IF(NOT(AND(A30&lt;&gt;"",B30&lt;&gt;"",C30&lt;&gt;"",G30&lt;&gt;"",H30&lt;&gt;"",I30&lt;&gt;"",K30&lt;&gt;"")),"Incompleta","OK")))</f>
        <v/>
      </c>
    </row>
    <row r="31">
      <c r="A31" s="18" t="n"/>
      <c r="B31" s="6" t="n"/>
      <c r="C31" s="6" t="n"/>
      <c r="D31" s="6" t="n"/>
      <c r="E31" s="19" t="n"/>
      <c r="F31" s="15">
        <f>IF(E31="","",IF(E31&lt;1,"N1",IF(E31&lt;30,"N2",IF(E31&lt;57.5,"N3","N4"))))</f>
        <v/>
      </c>
      <c r="G31" s="18" t="n"/>
      <c r="H31" s="18" t="n"/>
      <c r="I31" s="6" t="n"/>
      <c r="J31" s="15">
        <f>IFERROR(VLOOKUP(I31,Listas!$DK$2:$DL$250,2,FALSE),"")</f>
        <v/>
      </c>
      <c r="K31" s="19" t="n"/>
      <c r="L31" s="19" t="n"/>
      <c r="M31" s="20" t="n"/>
      <c r="N31" s="20" t="n"/>
      <c r="O31" s="6" t="n"/>
      <c r="Q31" s="17">
        <f>IF(NOT(OR(A31&lt;&gt;"",B31&lt;&gt;"",C31&lt;&gt;"",D31&lt;&gt;"",E31&lt;&gt;"",G31&lt;&gt;"",H31&lt;&gt;"",I31&lt;&gt;"",K31&lt;&gt;"",L31&lt;&gt;"",M31&lt;&gt;"",N31&lt;&gt;"",O31&lt;&gt;"")),"",IF(NOT(AND(OR(A31="",AND(LEN(A31)=12,ISNUMBER(--A31))),OR(B31="",COUNTIF('2. Proyectos'!$A$5:$A$54,B31)&gt;0),OR(D31="",COUNTIF(Listas!$CP$2:$CP$12,D31)&gt;0),OR(E31="",AND(ISNUMBER(E31),E31&gt;0)),OR(G31="",AND(ISNUMBER(G31),G31&gt;=2018,G31&lt;=2025)),OR(H31="",AND(ISNUMBER(H31),H31&gt;=1,H31&lt;=12)),OR(I31="",COUNTIF(Listas!$H$2:$H$250,I31)&gt;0),OR(K31="",AND(ISNUMBER(K31),K31&gt;0)),OR(L31="",AND(ISNUMBER(L31),L31&gt;0)),OR(M31="",AND(ISNUMBER(M31),M31&gt;=0)),OR(N31="",COUNTIF(Listas!$BC$2:$BC$3,N31)&gt;0))),"Dato inválido",IF(NOT(AND(A31&lt;&gt;"",B31&lt;&gt;"",C31&lt;&gt;"",G31&lt;&gt;"",H31&lt;&gt;"",I31&lt;&gt;"",K31&lt;&gt;"")),"Incompleta","OK")))</f>
        <v/>
      </c>
    </row>
    <row r="32">
      <c r="A32" s="13" t="n"/>
      <c r="B32" s="8" t="n"/>
      <c r="C32" s="8" t="n"/>
      <c r="D32" s="8" t="n"/>
      <c r="E32" s="14" t="n"/>
      <c r="F32" s="15">
        <f>IF(E32="","",IF(E32&lt;1,"N1",IF(E32&lt;30,"N2",IF(E32&lt;57.5,"N3","N4"))))</f>
        <v/>
      </c>
      <c r="G32" s="13" t="n"/>
      <c r="H32" s="13" t="n"/>
      <c r="I32" s="8" t="n"/>
      <c r="J32" s="15">
        <f>IFERROR(VLOOKUP(I32,Listas!$DK$2:$DL$250,2,FALSE),"")</f>
        <v/>
      </c>
      <c r="K32" s="14" t="n"/>
      <c r="L32" s="14" t="n"/>
      <c r="M32" s="16" t="n"/>
      <c r="N32" s="16" t="n"/>
      <c r="O32" s="8" t="n"/>
      <c r="Q32" s="17">
        <f>IF(NOT(OR(A32&lt;&gt;"",B32&lt;&gt;"",C32&lt;&gt;"",D32&lt;&gt;"",E32&lt;&gt;"",G32&lt;&gt;"",H32&lt;&gt;"",I32&lt;&gt;"",K32&lt;&gt;"",L32&lt;&gt;"",M32&lt;&gt;"",N32&lt;&gt;"",O32&lt;&gt;"")),"",IF(NOT(AND(OR(A32="",AND(LEN(A32)=12,ISNUMBER(--A32))),OR(B32="",COUNTIF('2. Proyectos'!$A$5:$A$54,B32)&gt;0),OR(D32="",COUNTIF(Listas!$CP$2:$CP$12,D32)&gt;0),OR(E32="",AND(ISNUMBER(E32),E32&gt;0)),OR(G32="",AND(ISNUMBER(G32),G32&gt;=2018,G32&lt;=2025)),OR(H32="",AND(ISNUMBER(H32),H32&gt;=1,H32&lt;=12)),OR(I32="",COUNTIF(Listas!$H$2:$H$250,I32)&gt;0),OR(K32="",AND(ISNUMBER(K32),K32&gt;0)),OR(L32="",AND(ISNUMBER(L32),L32&gt;0)),OR(M32="",AND(ISNUMBER(M32),M32&gt;=0)),OR(N32="",COUNTIF(Listas!$BC$2:$BC$3,N32)&gt;0))),"Dato inválido",IF(NOT(AND(A32&lt;&gt;"",B32&lt;&gt;"",C32&lt;&gt;"",G32&lt;&gt;"",H32&lt;&gt;"",I32&lt;&gt;"",K32&lt;&gt;"")),"Incompleta","OK")))</f>
        <v/>
      </c>
    </row>
    <row r="33">
      <c r="A33" s="18" t="n"/>
      <c r="B33" s="6" t="n"/>
      <c r="C33" s="6" t="n"/>
      <c r="D33" s="6" t="n"/>
      <c r="E33" s="19" t="n"/>
      <c r="F33" s="15">
        <f>IF(E33="","",IF(E33&lt;1,"N1",IF(E33&lt;30,"N2",IF(E33&lt;57.5,"N3","N4"))))</f>
        <v/>
      </c>
      <c r="G33" s="18" t="n"/>
      <c r="H33" s="18" t="n"/>
      <c r="I33" s="6" t="n"/>
      <c r="J33" s="15">
        <f>IFERROR(VLOOKUP(I33,Listas!$DK$2:$DL$250,2,FALSE),"")</f>
        <v/>
      </c>
      <c r="K33" s="19" t="n"/>
      <c r="L33" s="19" t="n"/>
      <c r="M33" s="20" t="n"/>
      <c r="N33" s="20" t="n"/>
      <c r="O33" s="6" t="n"/>
      <c r="Q33" s="17">
        <f>IF(NOT(OR(A33&lt;&gt;"",B33&lt;&gt;"",C33&lt;&gt;"",D33&lt;&gt;"",E33&lt;&gt;"",G33&lt;&gt;"",H33&lt;&gt;"",I33&lt;&gt;"",K33&lt;&gt;"",L33&lt;&gt;"",M33&lt;&gt;"",N33&lt;&gt;"",O33&lt;&gt;"")),"",IF(NOT(AND(OR(A33="",AND(LEN(A33)=12,ISNUMBER(--A33))),OR(B33="",COUNTIF('2. Proyectos'!$A$5:$A$54,B33)&gt;0),OR(D33="",COUNTIF(Listas!$CP$2:$CP$12,D33)&gt;0),OR(E33="",AND(ISNUMBER(E33),E33&gt;0)),OR(G33="",AND(ISNUMBER(G33),G33&gt;=2018,G33&lt;=2025)),OR(H33="",AND(ISNUMBER(H33),H33&gt;=1,H33&lt;=12)),OR(I33="",COUNTIF(Listas!$H$2:$H$250,I33)&gt;0),OR(K33="",AND(ISNUMBER(K33),K33&gt;0)),OR(L33="",AND(ISNUMBER(L33),L33&gt;0)),OR(M33="",AND(ISNUMBER(M33),M33&gt;=0)),OR(N33="",COUNTIF(Listas!$BC$2:$BC$3,N33)&gt;0))),"Dato inválido",IF(NOT(AND(A33&lt;&gt;"",B33&lt;&gt;"",C33&lt;&gt;"",G33&lt;&gt;"",H33&lt;&gt;"",I33&lt;&gt;"",K33&lt;&gt;"")),"Incompleta","OK")))</f>
        <v/>
      </c>
    </row>
    <row r="34">
      <c r="A34" s="13" t="n"/>
      <c r="B34" s="8" t="n"/>
      <c r="C34" s="8" t="n"/>
      <c r="D34" s="8" t="n"/>
      <c r="E34" s="14" t="n"/>
      <c r="F34" s="15">
        <f>IF(E34="","",IF(E34&lt;1,"N1",IF(E34&lt;30,"N2",IF(E34&lt;57.5,"N3","N4"))))</f>
        <v/>
      </c>
      <c r="G34" s="13" t="n"/>
      <c r="H34" s="13" t="n"/>
      <c r="I34" s="8" t="n"/>
      <c r="J34" s="15">
        <f>IFERROR(VLOOKUP(I34,Listas!$DK$2:$DL$250,2,FALSE),"")</f>
        <v/>
      </c>
      <c r="K34" s="14" t="n"/>
      <c r="L34" s="14" t="n"/>
      <c r="M34" s="16" t="n"/>
      <c r="N34" s="16" t="n"/>
      <c r="O34" s="8" t="n"/>
      <c r="Q34" s="17">
        <f>IF(NOT(OR(A34&lt;&gt;"",B34&lt;&gt;"",C34&lt;&gt;"",D34&lt;&gt;"",E34&lt;&gt;"",G34&lt;&gt;"",H34&lt;&gt;"",I34&lt;&gt;"",K34&lt;&gt;"",L34&lt;&gt;"",M34&lt;&gt;"",N34&lt;&gt;"",O34&lt;&gt;"")),"",IF(NOT(AND(OR(A34="",AND(LEN(A34)=12,ISNUMBER(--A34))),OR(B34="",COUNTIF('2. Proyectos'!$A$5:$A$54,B34)&gt;0),OR(D34="",COUNTIF(Listas!$CP$2:$CP$12,D34)&gt;0),OR(E34="",AND(ISNUMBER(E34),E34&gt;0)),OR(G34="",AND(ISNUMBER(G34),G34&gt;=2018,G34&lt;=2025)),OR(H34="",AND(ISNUMBER(H34),H34&gt;=1,H34&lt;=12)),OR(I34="",COUNTIF(Listas!$H$2:$H$250,I34)&gt;0),OR(K34="",AND(ISNUMBER(K34),K34&gt;0)),OR(L34="",AND(ISNUMBER(L34),L34&gt;0)),OR(M34="",AND(ISNUMBER(M34),M34&gt;=0)),OR(N34="",COUNTIF(Listas!$BC$2:$BC$3,N34)&gt;0))),"Dato inválido",IF(NOT(AND(A34&lt;&gt;"",B34&lt;&gt;"",C34&lt;&gt;"",G34&lt;&gt;"",H34&lt;&gt;"",I34&lt;&gt;"",K34&lt;&gt;"")),"Incompleta","OK")))</f>
        <v/>
      </c>
    </row>
    <row r="35">
      <c r="A35" s="18" t="n"/>
      <c r="B35" s="6" t="n"/>
      <c r="C35" s="6" t="n"/>
      <c r="D35" s="6" t="n"/>
      <c r="E35" s="19" t="n"/>
      <c r="F35" s="15">
        <f>IF(E35="","",IF(E35&lt;1,"N1",IF(E35&lt;30,"N2",IF(E35&lt;57.5,"N3","N4"))))</f>
        <v/>
      </c>
      <c r="G35" s="18" t="n"/>
      <c r="H35" s="18" t="n"/>
      <c r="I35" s="6" t="n"/>
      <c r="J35" s="15">
        <f>IFERROR(VLOOKUP(I35,Listas!$DK$2:$DL$250,2,FALSE),"")</f>
        <v/>
      </c>
      <c r="K35" s="19" t="n"/>
      <c r="L35" s="19" t="n"/>
      <c r="M35" s="20" t="n"/>
      <c r="N35" s="20" t="n"/>
      <c r="O35" s="6" t="n"/>
      <c r="Q35" s="17">
        <f>IF(NOT(OR(A35&lt;&gt;"",B35&lt;&gt;"",C35&lt;&gt;"",D35&lt;&gt;"",E35&lt;&gt;"",G35&lt;&gt;"",H35&lt;&gt;"",I35&lt;&gt;"",K35&lt;&gt;"",L35&lt;&gt;"",M35&lt;&gt;"",N35&lt;&gt;"",O35&lt;&gt;"")),"",IF(NOT(AND(OR(A35="",AND(LEN(A35)=12,ISNUMBER(--A35))),OR(B35="",COUNTIF('2. Proyectos'!$A$5:$A$54,B35)&gt;0),OR(D35="",COUNTIF(Listas!$CP$2:$CP$12,D35)&gt;0),OR(E35="",AND(ISNUMBER(E35),E35&gt;0)),OR(G35="",AND(ISNUMBER(G35),G35&gt;=2018,G35&lt;=2025)),OR(H35="",AND(ISNUMBER(H35),H35&gt;=1,H35&lt;=12)),OR(I35="",COUNTIF(Listas!$H$2:$H$250,I35)&gt;0),OR(K35="",AND(ISNUMBER(K35),K35&gt;0)),OR(L35="",AND(ISNUMBER(L35),L35&gt;0)),OR(M35="",AND(ISNUMBER(M35),M35&gt;=0)),OR(N35="",COUNTIF(Listas!$BC$2:$BC$3,N35)&gt;0))),"Dato inválido",IF(NOT(AND(A35&lt;&gt;"",B35&lt;&gt;"",C35&lt;&gt;"",G35&lt;&gt;"",H35&lt;&gt;"",I35&lt;&gt;"",K35&lt;&gt;"")),"Incompleta","OK")))</f>
        <v/>
      </c>
    </row>
    <row r="36">
      <c r="A36" s="13" t="n"/>
      <c r="B36" s="8" t="n"/>
      <c r="C36" s="8" t="n"/>
      <c r="D36" s="8" t="n"/>
      <c r="E36" s="14" t="n"/>
      <c r="F36" s="15">
        <f>IF(E36="","",IF(E36&lt;1,"N1",IF(E36&lt;30,"N2",IF(E36&lt;57.5,"N3","N4"))))</f>
        <v/>
      </c>
      <c r="G36" s="13" t="n"/>
      <c r="H36" s="13" t="n"/>
      <c r="I36" s="8" t="n"/>
      <c r="J36" s="15">
        <f>IFERROR(VLOOKUP(I36,Listas!$DK$2:$DL$250,2,FALSE),"")</f>
        <v/>
      </c>
      <c r="K36" s="14" t="n"/>
      <c r="L36" s="14" t="n"/>
      <c r="M36" s="16" t="n"/>
      <c r="N36" s="16" t="n"/>
      <c r="O36" s="8" t="n"/>
      <c r="Q36" s="17">
        <f>IF(NOT(OR(A36&lt;&gt;"",B36&lt;&gt;"",C36&lt;&gt;"",D36&lt;&gt;"",E36&lt;&gt;"",G36&lt;&gt;"",H36&lt;&gt;"",I36&lt;&gt;"",K36&lt;&gt;"",L36&lt;&gt;"",M36&lt;&gt;"",N36&lt;&gt;"",O36&lt;&gt;"")),"",IF(NOT(AND(OR(A36="",AND(LEN(A36)=12,ISNUMBER(--A36))),OR(B36="",COUNTIF('2. Proyectos'!$A$5:$A$54,B36)&gt;0),OR(D36="",COUNTIF(Listas!$CP$2:$CP$12,D36)&gt;0),OR(E36="",AND(ISNUMBER(E36),E36&gt;0)),OR(G36="",AND(ISNUMBER(G36),G36&gt;=2018,G36&lt;=2025)),OR(H36="",AND(ISNUMBER(H36),H36&gt;=1,H36&lt;=12)),OR(I36="",COUNTIF(Listas!$H$2:$H$250,I36)&gt;0),OR(K36="",AND(ISNUMBER(K36),K36&gt;0)),OR(L36="",AND(ISNUMBER(L36),L36&gt;0)),OR(M36="",AND(ISNUMBER(M36),M36&gt;=0)),OR(N36="",COUNTIF(Listas!$BC$2:$BC$3,N36)&gt;0))),"Dato inválido",IF(NOT(AND(A36&lt;&gt;"",B36&lt;&gt;"",C36&lt;&gt;"",G36&lt;&gt;"",H36&lt;&gt;"",I36&lt;&gt;"",K36&lt;&gt;"")),"Incompleta","OK")))</f>
        <v/>
      </c>
    </row>
    <row r="37">
      <c r="A37" s="18" t="n"/>
      <c r="B37" s="6" t="n"/>
      <c r="C37" s="6" t="n"/>
      <c r="D37" s="6" t="n"/>
      <c r="E37" s="19" t="n"/>
      <c r="F37" s="15">
        <f>IF(E37="","",IF(E37&lt;1,"N1",IF(E37&lt;30,"N2",IF(E37&lt;57.5,"N3","N4"))))</f>
        <v/>
      </c>
      <c r="G37" s="18" t="n"/>
      <c r="H37" s="18" t="n"/>
      <c r="I37" s="6" t="n"/>
      <c r="J37" s="15">
        <f>IFERROR(VLOOKUP(I37,Listas!$DK$2:$DL$250,2,FALSE),"")</f>
        <v/>
      </c>
      <c r="K37" s="19" t="n"/>
      <c r="L37" s="19" t="n"/>
      <c r="M37" s="20" t="n"/>
      <c r="N37" s="20" t="n"/>
      <c r="O37" s="6" t="n"/>
      <c r="Q37" s="17">
        <f>IF(NOT(OR(A37&lt;&gt;"",B37&lt;&gt;"",C37&lt;&gt;"",D37&lt;&gt;"",E37&lt;&gt;"",G37&lt;&gt;"",H37&lt;&gt;"",I37&lt;&gt;"",K37&lt;&gt;"",L37&lt;&gt;"",M37&lt;&gt;"",N37&lt;&gt;"",O37&lt;&gt;"")),"",IF(NOT(AND(OR(A37="",AND(LEN(A37)=12,ISNUMBER(--A37))),OR(B37="",COUNTIF('2. Proyectos'!$A$5:$A$54,B37)&gt;0),OR(D37="",COUNTIF(Listas!$CP$2:$CP$12,D37)&gt;0),OR(E37="",AND(ISNUMBER(E37),E37&gt;0)),OR(G37="",AND(ISNUMBER(G37),G37&gt;=2018,G37&lt;=2025)),OR(H37="",AND(ISNUMBER(H37),H37&gt;=1,H37&lt;=12)),OR(I37="",COUNTIF(Listas!$H$2:$H$250,I37)&gt;0),OR(K37="",AND(ISNUMBER(K37),K37&gt;0)),OR(L37="",AND(ISNUMBER(L37),L37&gt;0)),OR(M37="",AND(ISNUMBER(M37),M37&gt;=0)),OR(N37="",COUNTIF(Listas!$BC$2:$BC$3,N37)&gt;0))),"Dato inválido",IF(NOT(AND(A37&lt;&gt;"",B37&lt;&gt;"",C37&lt;&gt;"",G37&lt;&gt;"",H37&lt;&gt;"",I37&lt;&gt;"",K37&lt;&gt;"")),"Incompleta","OK")))</f>
        <v/>
      </c>
    </row>
    <row r="38">
      <c r="A38" s="13" t="n"/>
      <c r="B38" s="8" t="n"/>
      <c r="C38" s="8" t="n"/>
      <c r="D38" s="8" t="n"/>
      <c r="E38" s="14" t="n"/>
      <c r="F38" s="15">
        <f>IF(E38="","",IF(E38&lt;1,"N1",IF(E38&lt;30,"N2",IF(E38&lt;57.5,"N3","N4"))))</f>
        <v/>
      </c>
      <c r="G38" s="13" t="n"/>
      <c r="H38" s="13" t="n"/>
      <c r="I38" s="8" t="n"/>
      <c r="J38" s="15">
        <f>IFERROR(VLOOKUP(I38,Listas!$DK$2:$DL$250,2,FALSE),"")</f>
        <v/>
      </c>
      <c r="K38" s="14" t="n"/>
      <c r="L38" s="14" t="n"/>
      <c r="M38" s="16" t="n"/>
      <c r="N38" s="16" t="n"/>
      <c r="O38" s="8" t="n"/>
      <c r="Q38" s="17">
        <f>IF(NOT(OR(A38&lt;&gt;"",B38&lt;&gt;"",C38&lt;&gt;"",D38&lt;&gt;"",E38&lt;&gt;"",G38&lt;&gt;"",H38&lt;&gt;"",I38&lt;&gt;"",K38&lt;&gt;"",L38&lt;&gt;"",M38&lt;&gt;"",N38&lt;&gt;"",O38&lt;&gt;"")),"",IF(NOT(AND(OR(A38="",AND(LEN(A38)=12,ISNUMBER(--A38))),OR(B38="",COUNTIF('2. Proyectos'!$A$5:$A$54,B38)&gt;0),OR(D38="",COUNTIF(Listas!$CP$2:$CP$12,D38)&gt;0),OR(E38="",AND(ISNUMBER(E38),E38&gt;0)),OR(G38="",AND(ISNUMBER(G38),G38&gt;=2018,G38&lt;=2025)),OR(H38="",AND(ISNUMBER(H38),H38&gt;=1,H38&lt;=12)),OR(I38="",COUNTIF(Listas!$H$2:$H$250,I38)&gt;0),OR(K38="",AND(ISNUMBER(K38),K38&gt;0)),OR(L38="",AND(ISNUMBER(L38),L38&gt;0)),OR(M38="",AND(ISNUMBER(M38),M38&gt;=0)),OR(N38="",COUNTIF(Listas!$BC$2:$BC$3,N38)&gt;0))),"Dato inválido",IF(NOT(AND(A38&lt;&gt;"",B38&lt;&gt;"",C38&lt;&gt;"",G38&lt;&gt;"",H38&lt;&gt;"",I38&lt;&gt;"",K38&lt;&gt;"")),"Incompleta","OK")))</f>
        <v/>
      </c>
    </row>
    <row r="39">
      <c r="A39" s="18" t="n"/>
      <c r="B39" s="6" t="n"/>
      <c r="C39" s="6" t="n"/>
      <c r="D39" s="6" t="n"/>
      <c r="E39" s="19" t="n"/>
      <c r="F39" s="15">
        <f>IF(E39="","",IF(E39&lt;1,"N1",IF(E39&lt;30,"N2",IF(E39&lt;57.5,"N3","N4"))))</f>
        <v/>
      </c>
      <c r="G39" s="18" t="n"/>
      <c r="H39" s="18" t="n"/>
      <c r="I39" s="6" t="n"/>
      <c r="J39" s="15">
        <f>IFERROR(VLOOKUP(I39,Listas!$DK$2:$DL$250,2,FALSE),"")</f>
        <v/>
      </c>
      <c r="K39" s="19" t="n"/>
      <c r="L39" s="19" t="n"/>
      <c r="M39" s="20" t="n"/>
      <c r="N39" s="20" t="n"/>
      <c r="O39" s="6" t="n"/>
      <c r="Q39" s="17">
        <f>IF(NOT(OR(A39&lt;&gt;"",B39&lt;&gt;"",C39&lt;&gt;"",D39&lt;&gt;"",E39&lt;&gt;"",G39&lt;&gt;"",H39&lt;&gt;"",I39&lt;&gt;"",K39&lt;&gt;"",L39&lt;&gt;"",M39&lt;&gt;"",N39&lt;&gt;"",O39&lt;&gt;"")),"",IF(NOT(AND(OR(A39="",AND(LEN(A39)=12,ISNUMBER(--A39))),OR(B39="",COUNTIF('2. Proyectos'!$A$5:$A$54,B39)&gt;0),OR(D39="",COUNTIF(Listas!$CP$2:$CP$12,D39)&gt;0),OR(E39="",AND(ISNUMBER(E39),E39&gt;0)),OR(G39="",AND(ISNUMBER(G39),G39&gt;=2018,G39&lt;=2025)),OR(H39="",AND(ISNUMBER(H39),H39&gt;=1,H39&lt;=12)),OR(I39="",COUNTIF(Listas!$H$2:$H$250,I39)&gt;0),OR(K39="",AND(ISNUMBER(K39),K39&gt;0)),OR(L39="",AND(ISNUMBER(L39),L39&gt;0)),OR(M39="",AND(ISNUMBER(M39),M39&gt;=0)),OR(N39="",COUNTIF(Listas!$BC$2:$BC$3,N39)&gt;0))),"Dato inválido",IF(NOT(AND(A39&lt;&gt;"",B39&lt;&gt;"",C39&lt;&gt;"",G39&lt;&gt;"",H39&lt;&gt;"",I39&lt;&gt;"",K39&lt;&gt;"")),"Incompleta","OK")))</f>
        <v/>
      </c>
    </row>
    <row r="40">
      <c r="A40" s="13" t="n"/>
      <c r="B40" s="8" t="n"/>
      <c r="C40" s="8" t="n"/>
      <c r="D40" s="8" t="n"/>
      <c r="E40" s="14" t="n"/>
      <c r="F40" s="15">
        <f>IF(E40="","",IF(E40&lt;1,"N1",IF(E40&lt;30,"N2",IF(E40&lt;57.5,"N3","N4"))))</f>
        <v/>
      </c>
      <c r="G40" s="13" t="n"/>
      <c r="H40" s="13" t="n"/>
      <c r="I40" s="8" t="n"/>
      <c r="J40" s="15">
        <f>IFERROR(VLOOKUP(I40,Listas!$DK$2:$DL$250,2,FALSE),"")</f>
        <v/>
      </c>
      <c r="K40" s="14" t="n"/>
      <c r="L40" s="14" t="n"/>
      <c r="M40" s="16" t="n"/>
      <c r="N40" s="16" t="n"/>
      <c r="O40" s="8" t="n"/>
      <c r="Q40" s="17">
        <f>IF(NOT(OR(A40&lt;&gt;"",B40&lt;&gt;"",C40&lt;&gt;"",D40&lt;&gt;"",E40&lt;&gt;"",G40&lt;&gt;"",H40&lt;&gt;"",I40&lt;&gt;"",K40&lt;&gt;"",L40&lt;&gt;"",M40&lt;&gt;"",N40&lt;&gt;"",O40&lt;&gt;"")),"",IF(NOT(AND(OR(A40="",AND(LEN(A40)=12,ISNUMBER(--A40))),OR(B40="",COUNTIF('2. Proyectos'!$A$5:$A$54,B40)&gt;0),OR(D40="",COUNTIF(Listas!$CP$2:$CP$12,D40)&gt;0),OR(E40="",AND(ISNUMBER(E40),E40&gt;0)),OR(G40="",AND(ISNUMBER(G40),G40&gt;=2018,G40&lt;=2025)),OR(H40="",AND(ISNUMBER(H40),H40&gt;=1,H40&lt;=12)),OR(I40="",COUNTIF(Listas!$H$2:$H$250,I40)&gt;0),OR(K40="",AND(ISNUMBER(K40),K40&gt;0)),OR(L40="",AND(ISNUMBER(L40),L40&gt;0)),OR(M40="",AND(ISNUMBER(M40),M40&gt;=0)),OR(N40="",COUNTIF(Listas!$BC$2:$BC$3,N40)&gt;0))),"Dato inválido",IF(NOT(AND(A40&lt;&gt;"",B40&lt;&gt;"",C40&lt;&gt;"",G40&lt;&gt;"",H40&lt;&gt;"",I40&lt;&gt;"",K40&lt;&gt;"")),"Incompleta","OK")))</f>
        <v/>
      </c>
    </row>
    <row r="41">
      <c r="A41" s="18" t="n"/>
      <c r="B41" s="6" t="n"/>
      <c r="C41" s="6" t="n"/>
      <c r="D41" s="6" t="n"/>
      <c r="E41" s="19" t="n"/>
      <c r="F41" s="15">
        <f>IF(E41="","",IF(E41&lt;1,"N1",IF(E41&lt;30,"N2",IF(E41&lt;57.5,"N3","N4"))))</f>
        <v/>
      </c>
      <c r="G41" s="18" t="n"/>
      <c r="H41" s="18" t="n"/>
      <c r="I41" s="6" t="n"/>
      <c r="J41" s="15">
        <f>IFERROR(VLOOKUP(I41,Listas!$DK$2:$DL$250,2,FALSE),"")</f>
        <v/>
      </c>
      <c r="K41" s="19" t="n"/>
      <c r="L41" s="19" t="n"/>
      <c r="M41" s="20" t="n"/>
      <c r="N41" s="20" t="n"/>
      <c r="O41" s="6" t="n"/>
      <c r="Q41" s="17">
        <f>IF(NOT(OR(A41&lt;&gt;"",B41&lt;&gt;"",C41&lt;&gt;"",D41&lt;&gt;"",E41&lt;&gt;"",G41&lt;&gt;"",H41&lt;&gt;"",I41&lt;&gt;"",K41&lt;&gt;"",L41&lt;&gt;"",M41&lt;&gt;"",N41&lt;&gt;"",O41&lt;&gt;"")),"",IF(NOT(AND(OR(A41="",AND(LEN(A41)=12,ISNUMBER(--A41))),OR(B41="",COUNTIF('2. Proyectos'!$A$5:$A$54,B41)&gt;0),OR(D41="",COUNTIF(Listas!$CP$2:$CP$12,D41)&gt;0),OR(E41="",AND(ISNUMBER(E41),E41&gt;0)),OR(G41="",AND(ISNUMBER(G41),G41&gt;=2018,G41&lt;=2025)),OR(H41="",AND(ISNUMBER(H41),H41&gt;=1,H41&lt;=12)),OR(I41="",COUNTIF(Listas!$H$2:$H$250,I41)&gt;0),OR(K41="",AND(ISNUMBER(K41),K41&gt;0)),OR(L41="",AND(ISNUMBER(L41),L41&gt;0)),OR(M41="",AND(ISNUMBER(M41),M41&gt;=0)),OR(N41="",COUNTIF(Listas!$BC$2:$BC$3,N41)&gt;0))),"Dato inválido",IF(NOT(AND(A41&lt;&gt;"",B41&lt;&gt;"",C41&lt;&gt;"",G41&lt;&gt;"",H41&lt;&gt;"",I41&lt;&gt;"",K41&lt;&gt;"")),"Incompleta","OK")))</f>
        <v/>
      </c>
    </row>
    <row r="42">
      <c r="A42" s="13" t="n"/>
      <c r="B42" s="8" t="n"/>
      <c r="C42" s="8" t="n"/>
      <c r="D42" s="8" t="n"/>
      <c r="E42" s="14" t="n"/>
      <c r="F42" s="15">
        <f>IF(E42="","",IF(E42&lt;1,"N1",IF(E42&lt;30,"N2",IF(E42&lt;57.5,"N3","N4"))))</f>
        <v/>
      </c>
      <c r="G42" s="13" t="n"/>
      <c r="H42" s="13" t="n"/>
      <c r="I42" s="8" t="n"/>
      <c r="J42" s="15">
        <f>IFERROR(VLOOKUP(I42,Listas!$DK$2:$DL$250,2,FALSE),"")</f>
        <v/>
      </c>
      <c r="K42" s="14" t="n"/>
      <c r="L42" s="14" t="n"/>
      <c r="M42" s="16" t="n"/>
      <c r="N42" s="16" t="n"/>
      <c r="O42" s="8" t="n"/>
      <c r="Q42" s="17">
        <f>IF(NOT(OR(A42&lt;&gt;"",B42&lt;&gt;"",C42&lt;&gt;"",D42&lt;&gt;"",E42&lt;&gt;"",G42&lt;&gt;"",H42&lt;&gt;"",I42&lt;&gt;"",K42&lt;&gt;"",L42&lt;&gt;"",M42&lt;&gt;"",N42&lt;&gt;"",O42&lt;&gt;"")),"",IF(NOT(AND(OR(A42="",AND(LEN(A42)=12,ISNUMBER(--A42))),OR(B42="",COUNTIF('2. Proyectos'!$A$5:$A$54,B42)&gt;0),OR(D42="",COUNTIF(Listas!$CP$2:$CP$12,D42)&gt;0),OR(E42="",AND(ISNUMBER(E42),E42&gt;0)),OR(G42="",AND(ISNUMBER(G42),G42&gt;=2018,G42&lt;=2025)),OR(H42="",AND(ISNUMBER(H42),H42&gt;=1,H42&lt;=12)),OR(I42="",COUNTIF(Listas!$H$2:$H$250,I42)&gt;0),OR(K42="",AND(ISNUMBER(K42),K42&gt;0)),OR(L42="",AND(ISNUMBER(L42),L42&gt;0)),OR(M42="",AND(ISNUMBER(M42),M42&gt;=0)),OR(N42="",COUNTIF(Listas!$BC$2:$BC$3,N42)&gt;0))),"Dato inválido",IF(NOT(AND(A42&lt;&gt;"",B42&lt;&gt;"",C42&lt;&gt;"",G42&lt;&gt;"",H42&lt;&gt;"",I42&lt;&gt;"",K42&lt;&gt;"")),"Incompleta","OK")))</f>
        <v/>
      </c>
    </row>
    <row r="43">
      <c r="A43" s="18" t="n"/>
      <c r="B43" s="6" t="n"/>
      <c r="C43" s="6" t="n"/>
      <c r="D43" s="6" t="n"/>
      <c r="E43" s="19" t="n"/>
      <c r="F43" s="15">
        <f>IF(E43="","",IF(E43&lt;1,"N1",IF(E43&lt;30,"N2",IF(E43&lt;57.5,"N3","N4"))))</f>
        <v/>
      </c>
      <c r="G43" s="18" t="n"/>
      <c r="H43" s="18" t="n"/>
      <c r="I43" s="6" t="n"/>
      <c r="J43" s="15">
        <f>IFERROR(VLOOKUP(I43,Listas!$DK$2:$DL$250,2,FALSE),"")</f>
        <v/>
      </c>
      <c r="K43" s="19" t="n"/>
      <c r="L43" s="19" t="n"/>
      <c r="M43" s="20" t="n"/>
      <c r="N43" s="20" t="n"/>
      <c r="O43" s="6" t="n"/>
      <c r="Q43" s="17">
        <f>IF(NOT(OR(A43&lt;&gt;"",B43&lt;&gt;"",C43&lt;&gt;"",D43&lt;&gt;"",E43&lt;&gt;"",G43&lt;&gt;"",H43&lt;&gt;"",I43&lt;&gt;"",K43&lt;&gt;"",L43&lt;&gt;"",M43&lt;&gt;"",N43&lt;&gt;"",O43&lt;&gt;"")),"",IF(NOT(AND(OR(A43="",AND(LEN(A43)=12,ISNUMBER(--A43))),OR(B43="",COUNTIF('2. Proyectos'!$A$5:$A$54,B43)&gt;0),OR(D43="",COUNTIF(Listas!$CP$2:$CP$12,D43)&gt;0),OR(E43="",AND(ISNUMBER(E43),E43&gt;0)),OR(G43="",AND(ISNUMBER(G43),G43&gt;=2018,G43&lt;=2025)),OR(H43="",AND(ISNUMBER(H43),H43&gt;=1,H43&lt;=12)),OR(I43="",COUNTIF(Listas!$H$2:$H$250,I43)&gt;0),OR(K43="",AND(ISNUMBER(K43),K43&gt;0)),OR(L43="",AND(ISNUMBER(L43),L43&gt;0)),OR(M43="",AND(ISNUMBER(M43),M43&gt;=0)),OR(N43="",COUNTIF(Listas!$BC$2:$BC$3,N43)&gt;0))),"Dato inválido",IF(NOT(AND(A43&lt;&gt;"",B43&lt;&gt;"",C43&lt;&gt;"",G43&lt;&gt;"",H43&lt;&gt;"",I43&lt;&gt;"",K43&lt;&gt;"")),"Incompleta","OK")))</f>
        <v/>
      </c>
    </row>
    <row r="44">
      <c r="A44" s="13" t="n"/>
      <c r="B44" s="8" t="n"/>
      <c r="C44" s="8" t="n"/>
      <c r="D44" s="8" t="n"/>
      <c r="E44" s="14" t="n"/>
      <c r="F44" s="15">
        <f>IF(E44="","",IF(E44&lt;1,"N1",IF(E44&lt;30,"N2",IF(E44&lt;57.5,"N3","N4"))))</f>
        <v/>
      </c>
      <c r="G44" s="13" t="n"/>
      <c r="H44" s="13" t="n"/>
      <c r="I44" s="8" t="n"/>
      <c r="J44" s="15">
        <f>IFERROR(VLOOKUP(I44,Listas!$DK$2:$DL$250,2,FALSE),"")</f>
        <v/>
      </c>
      <c r="K44" s="14" t="n"/>
      <c r="L44" s="14" t="n"/>
      <c r="M44" s="16" t="n"/>
      <c r="N44" s="16" t="n"/>
      <c r="O44" s="8" t="n"/>
      <c r="Q44" s="17">
        <f>IF(NOT(OR(A44&lt;&gt;"",B44&lt;&gt;"",C44&lt;&gt;"",D44&lt;&gt;"",E44&lt;&gt;"",G44&lt;&gt;"",H44&lt;&gt;"",I44&lt;&gt;"",K44&lt;&gt;"",L44&lt;&gt;"",M44&lt;&gt;"",N44&lt;&gt;"",O44&lt;&gt;"")),"",IF(NOT(AND(OR(A44="",AND(LEN(A44)=12,ISNUMBER(--A44))),OR(B44="",COUNTIF('2. Proyectos'!$A$5:$A$54,B44)&gt;0),OR(D44="",COUNTIF(Listas!$CP$2:$CP$12,D44)&gt;0),OR(E44="",AND(ISNUMBER(E44),E44&gt;0)),OR(G44="",AND(ISNUMBER(G44),G44&gt;=2018,G44&lt;=2025)),OR(H44="",AND(ISNUMBER(H44),H44&gt;=1,H44&lt;=12)),OR(I44="",COUNTIF(Listas!$H$2:$H$250,I44)&gt;0),OR(K44="",AND(ISNUMBER(K44),K44&gt;0)),OR(L44="",AND(ISNUMBER(L44),L44&gt;0)),OR(M44="",AND(ISNUMBER(M44),M44&gt;=0)),OR(N44="",COUNTIF(Listas!$BC$2:$BC$3,N44)&gt;0))),"Dato inválido",IF(NOT(AND(A44&lt;&gt;"",B44&lt;&gt;"",C44&lt;&gt;"",G44&lt;&gt;"",H44&lt;&gt;"",I44&lt;&gt;"",K44&lt;&gt;"")),"Incompleta","OK")))</f>
        <v/>
      </c>
    </row>
    <row r="45">
      <c r="A45" s="18" t="n"/>
      <c r="B45" s="6" t="n"/>
      <c r="C45" s="6" t="n"/>
      <c r="D45" s="6" t="n"/>
      <c r="E45" s="19" t="n"/>
      <c r="F45" s="15">
        <f>IF(E45="","",IF(E45&lt;1,"N1",IF(E45&lt;30,"N2",IF(E45&lt;57.5,"N3","N4"))))</f>
        <v/>
      </c>
      <c r="G45" s="18" t="n"/>
      <c r="H45" s="18" t="n"/>
      <c r="I45" s="6" t="n"/>
      <c r="J45" s="15">
        <f>IFERROR(VLOOKUP(I45,Listas!$DK$2:$DL$250,2,FALSE),"")</f>
        <v/>
      </c>
      <c r="K45" s="19" t="n"/>
      <c r="L45" s="19" t="n"/>
      <c r="M45" s="20" t="n"/>
      <c r="N45" s="20" t="n"/>
      <c r="O45" s="6" t="n"/>
      <c r="Q45" s="17">
        <f>IF(NOT(OR(A45&lt;&gt;"",B45&lt;&gt;"",C45&lt;&gt;"",D45&lt;&gt;"",E45&lt;&gt;"",G45&lt;&gt;"",H45&lt;&gt;"",I45&lt;&gt;"",K45&lt;&gt;"",L45&lt;&gt;"",M45&lt;&gt;"",N45&lt;&gt;"",O45&lt;&gt;"")),"",IF(NOT(AND(OR(A45="",AND(LEN(A45)=12,ISNUMBER(--A45))),OR(B45="",COUNTIF('2. Proyectos'!$A$5:$A$54,B45)&gt;0),OR(D45="",COUNTIF(Listas!$CP$2:$CP$12,D45)&gt;0),OR(E45="",AND(ISNUMBER(E45),E45&gt;0)),OR(G45="",AND(ISNUMBER(G45),G45&gt;=2018,G45&lt;=2025)),OR(H45="",AND(ISNUMBER(H45),H45&gt;=1,H45&lt;=12)),OR(I45="",COUNTIF(Listas!$H$2:$H$250,I45)&gt;0),OR(K45="",AND(ISNUMBER(K45),K45&gt;0)),OR(L45="",AND(ISNUMBER(L45),L45&gt;0)),OR(M45="",AND(ISNUMBER(M45),M45&gt;=0)),OR(N45="",COUNTIF(Listas!$BC$2:$BC$3,N45)&gt;0))),"Dato inválido",IF(NOT(AND(A45&lt;&gt;"",B45&lt;&gt;"",C45&lt;&gt;"",G45&lt;&gt;"",H45&lt;&gt;"",I45&lt;&gt;"",K45&lt;&gt;"")),"Incompleta","OK")))</f>
        <v/>
      </c>
    </row>
    <row r="46">
      <c r="A46" s="13" t="n"/>
      <c r="B46" s="8" t="n"/>
      <c r="C46" s="8" t="n"/>
      <c r="D46" s="8" t="n"/>
      <c r="E46" s="14" t="n"/>
      <c r="F46" s="15">
        <f>IF(E46="","",IF(E46&lt;1,"N1",IF(E46&lt;30,"N2",IF(E46&lt;57.5,"N3","N4"))))</f>
        <v/>
      </c>
      <c r="G46" s="13" t="n"/>
      <c r="H46" s="13" t="n"/>
      <c r="I46" s="8" t="n"/>
      <c r="J46" s="15">
        <f>IFERROR(VLOOKUP(I46,Listas!$DK$2:$DL$250,2,FALSE),"")</f>
        <v/>
      </c>
      <c r="K46" s="14" t="n"/>
      <c r="L46" s="14" t="n"/>
      <c r="M46" s="16" t="n"/>
      <c r="N46" s="16" t="n"/>
      <c r="O46" s="8" t="n"/>
      <c r="Q46" s="17">
        <f>IF(NOT(OR(A46&lt;&gt;"",B46&lt;&gt;"",C46&lt;&gt;"",D46&lt;&gt;"",E46&lt;&gt;"",G46&lt;&gt;"",H46&lt;&gt;"",I46&lt;&gt;"",K46&lt;&gt;"",L46&lt;&gt;"",M46&lt;&gt;"",N46&lt;&gt;"",O46&lt;&gt;"")),"",IF(NOT(AND(OR(A46="",AND(LEN(A46)=12,ISNUMBER(--A46))),OR(B46="",COUNTIF('2. Proyectos'!$A$5:$A$54,B46)&gt;0),OR(D46="",COUNTIF(Listas!$CP$2:$CP$12,D46)&gt;0),OR(E46="",AND(ISNUMBER(E46),E46&gt;0)),OR(G46="",AND(ISNUMBER(G46),G46&gt;=2018,G46&lt;=2025)),OR(H46="",AND(ISNUMBER(H46),H46&gt;=1,H46&lt;=12)),OR(I46="",COUNTIF(Listas!$H$2:$H$250,I46)&gt;0),OR(K46="",AND(ISNUMBER(K46),K46&gt;0)),OR(L46="",AND(ISNUMBER(L46),L46&gt;0)),OR(M46="",AND(ISNUMBER(M46),M46&gt;=0)),OR(N46="",COUNTIF(Listas!$BC$2:$BC$3,N46)&gt;0))),"Dato inválido",IF(NOT(AND(A46&lt;&gt;"",B46&lt;&gt;"",C46&lt;&gt;"",G46&lt;&gt;"",H46&lt;&gt;"",I46&lt;&gt;"",K46&lt;&gt;"")),"Incompleta","OK")))</f>
        <v/>
      </c>
    </row>
    <row r="47">
      <c r="A47" s="18" t="n"/>
      <c r="B47" s="6" t="n"/>
      <c r="C47" s="6" t="n"/>
      <c r="D47" s="6" t="n"/>
      <c r="E47" s="19" t="n"/>
      <c r="F47" s="15">
        <f>IF(E47="","",IF(E47&lt;1,"N1",IF(E47&lt;30,"N2",IF(E47&lt;57.5,"N3","N4"))))</f>
        <v/>
      </c>
      <c r="G47" s="18" t="n"/>
      <c r="H47" s="18" t="n"/>
      <c r="I47" s="6" t="n"/>
      <c r="J47" s="15">
        <f>IFERROR(VLOOKUP(I47,Listas!$DK$2:$DL$250,2,FALSE),"")</f>
        <v/>
      </c>
      <c r="K47" s="19" t="n"/>
      <c r="L47" s="19" t="n"/>
      <c r="M47" s="20" t="n"/>
      <c r="N47" s="20" t="n"/>
      <c r="O47" s="6" t="n"/>
      <c r="Q47" s="17">
        <f>IF(NOT(OR(A47&lt;&gt;"",B47&lt;&gt;"",C47&lt;&gt;"",D47&lt;&gt;"",E47&lt;&gt;"",G47&lt;&gt;"",H47&lt;&gt;"",I47&lt;&gt;"",K47&lt;&gt;"",L47&lt;&gt;"",M47&lt;&gt;"",N47&lt;&gt;"",O47&lt;&gt;"")),"",IF(NOT(AND(OR(A47="",AND(LEN(A47)=12,ISNUMBER(--A47))),OR(B47="",COUNTIF('2. Proyectos'!$A$5:$A$54,B47)&gt;0),OR(D47="",COUNTIF(Listas!$CP$2:$CP$12,D47)&gt;0),OR(E47="",AND(ISNUMBER(E47),E47&gt;0)),OR(G47="",AND(ISNUMBER(G47),G47&gt;=2018,G47&lt;=2025)),OR(H47="",AND(ISNUMBER(H47),H47&gt;=1,H47&lt;=12)),OR(I47="",COUNTIF(Listas!$H$2:$H$250,I47)&gt;0),OR(K47="",AND(ISNUMBER(K47),K47&gt;0)),OR(L47="",AND(ISNUMBER(L47),L47&gt;0)),OR(M47="",AND(ISNUMBER(M47),M47&gt;=0)),OR(N47="",COUNTIF(Listas!$BC$2:$BC$3,N47)&gt;0))),"Dato inválido",IF(NOT(AND(A47&lt;&gt;"",B47&lt;&gt;"",C47&lt;&gt;"",G47&lt;&gt;"",H47&lt;&gt;"",I47&lt;&gt;"",K47&lt;&gt;"")),"Incompleta","OK")))</f>
        <v/>
      </c>
    </row>
    <row r="48">
      <c r="A48" s="13" t="n"/>
      <c r="B48" s="8" t="n"/>
      <c r="C48" s="8" t="n"/>
      <c r="D48" s="8" t="n"/>
      <c r="E48" s="14" t="n"/>
      <c r="F48" s="15">
        <f>IF(E48="","",IF(E48&lt;1,"N1",IF(E48&lt;30,"N2",IF(E48&lt;57.5,"N3","N4"))))</f>
        <v/>
      </c>
      <c r="G48" s="13" t="n"/>
      <c r="H48" s="13" t="n"/>
      <c r="I48" s="8" t="n"/>
      <c r="J48" s="15">
        <f>IFERROR(VLOOKUP(I48,Listas!$DK$2:$DL$250,2,FALSE),"")</f>
        <v/>
      </c>
      <c r="K48" s="14" t="n"/>
      <c r="L48" s="14" t="n"/>
      <c r="M48" s="16" t="n"/>
      <c r="N48" s="16" t="n"/>
      <c r="O48" s="8" t="n"/>
      <c r="Q48" s="17">
        <f>IF(NOT(OR(A48&lt;&gt;"",B48&lt;&gt;"",C48&lt;&gt;"",D48&lt;&gt;"",E48&lt;&gt;"",G48&lt;&gt;"",H48&lt;&gt;"",I48&lt;&gt;"",K48&lt;&gt;"",L48&lt;&gt;"",M48&lt;&gt;"",N48&lt;&gt;"",O48&lt;&gt;"")),"",IF(NOT(AND(OR(A48="",AND(LEN(A48)=12,ISNUMBER(--A48))),OR(B48="",COUNTIF('2. Proyectos'!$A$5:$A$54,B48)&gt;0),OR(D48="",COUNTIF(Listas!$CP$2:$CP$12,D48)&gt;0),OR(E48="",AND(ISNUMBER(E48),E48&gt;0)),OR(G48="",AND(ISNUMBER(G48),G48&gt;=2018,G48&lt;=2025)),OR(H48="",AND(ISNUMBER(H48),H48&gt;=1,H48&lt;=12)),OR(I48="",COUNTIF(Listas!$H$2:$H$250,I48)&gt;0),OR(K48="",AND(ISNUMBER(K48),K48&gt;0)),OR(L48="",AND(ISNUMBER(L48),L48&gt;0)),OR(M48="",AND(ISNUMBER(M48),M48&gt;=0)),OR(N48="",COUNTIF(Listas!$BC$2:$BC$3,N48)&gt;0))),"Dato inválido",IF(NOT(AND(A48&lt;&gt;"",B48&lt;&gt;"",C48&lt;&gt;"",G48&lt;&gt;"",H48&lt;&gt;"",I48&lt;&gt;"",K48&lt;&gt;"")),"Incompleta","OK")))</f>
        <v/>
      </c>
    </row>
    <row r="49">
      <c r="A49" s="18" t="n"/>
      <c r="B49" s="6" t="n"/>
      <c r="C49" s="6" t="n"/>
      <c r="D49" s="6" t="n"/>
      <c r="E49" s="19" t="n"/>
      <c r="F49" s="15">
        <f>IF(E49="","",IF(E49&lt;1,"N1",IF(E49&lt;30,"N2",IF(E49&lt;57.5,"N3","N4"))))</f>
        <v/>
      </c>
      <c r="G49" s="18" t="n"/>
      <c r="H49" s="18" t="n"/>
      <c r="I49" s="6" t="n"/>
      <c r="J49" s="15">
        <f>IFERROR(VLOOKUP(I49,Listas!$DK$2:$DL$250,2,FALSE),"")</f>
        <v/>
      </c>
      <c r="K49" s="19" t="n"/>
      <c r="L49" s="19" t="n"/>
      <c r="M49" s="20" t="n"/>
      <c r="N49" s="20" t="n"/>
      <c r="O49" s="6" t="n"/>
      <c r="Q49" s="17">
        <f>IF(NOT(OR(A49&lt;&gt;"",B49&lt;&gt;"",C49&lt;&gt;"",D49&lt;&gt;"",E49&lt;&gt;"",G49&lt;&gt;"",H49&lt;&gt;"",I49&lt;&gt;"",K49&lt;&gt;"",L49&lt;&gt;"",M49&lt;&gt;"",N49&lt;&gt;"",O49&lt;&gt;"")),"",IF(NOT(AND(OR(A49="",AND(LEN(A49)=12,ISNUMBER(--A49))),OR(B49="",COUNTIF('2. Proyectos'!$A$5:$A$54,B49)&gt;0),OR(D49="",COUNTIF(Listas!$CP$2:$CP$12,D49)&gt;0),OR(E49="",AND(ISNUMBER(E49),E49&gt;0)),OR(G49="",AND(ISNUMBER(G49),G49&gt;=2018,G49&lt;=2025)),OR(H49="",AND(ISNUMBER(H49),H49&gt;=1,H49&lt;=12)),OR(I49="",COUNTIF(Listas!$H$2:$H$250,I49)&gt;0),OR(K49="",AND(ISNUMBER(K49),K49&gt;0)),OR(L49="",AND(ISNUMBER(L49),L49&gt;0)),OR(M49="",AND(ISNUMBER(M49),M49&gt;=0)),OR(N49="",COUNTIF(Listas!$BC$2:$BC$3,N49)&gt;0))),"Dato inválido",IF(NOT(AND(A49&lt;&gt;"",B49&lt;&gt;"",C49&lt;&gt;"",G49&lt;&gt;"",H49&lt;&gt;"",I49&lt;&gt;"",K49&lt;&gt;"")),"Incompleta","OK")))</f>
        <v/>
      </c>
    </row>
    <row r="50">
      <c r="A50" s="13" t="n"/>
      <c r="B50" s="8" t="n"/>
      <c r="C50" s="8" t="n"/>
      <c r="D50" s="8" t="n"/>
      <c r="E50" s="14" t="n"/>
      <c r="F50" s="15">
        <f>IF(E50="","",IF(E50&lt;1,"N1",IF(E50&lt;30,"N2",IF(E50&lt;57.5,"N3","N4"))))</f>
        <v/>
      </c>
      <c r="G50" s="13" t="n"/>
      <c r="H50" s="13" t="n"/>
      <c r="I50" s="8" t="n"/>
      <c r="J50" s="15">
        <f>IFERROR(VLOOKUP(I50,Listas!$DK$2:$DL$250,2,FALSE),"")</f>
        <v/>
      </c>
      <c r="K50" s="14" t="n"/>
      <c r="L50" s="14" t="n"/>
      <c r="M50" s="16" t="n"/>
      <c r="N50" s="16" t="n"/>
      <c r="O50" s="8" t="n"/>
      <c r="Q50" s="17">
        <f>IF(NOT(OR(A50&lt;&gt;"",B50&lt;&gt;"",C50&lt;&gt;"",D50&lt;&gt;"",E50&lt;&gt;"",G50&lt;&gt;"",H50&lt;&gt;"",I50&lt;&gt;"",K50&lt;&gt;"",L50&lt;&gt;"",M50&lt;&gt;"",N50&lt;&gt;"",O50&lt;&gt;"")),"",IF(NOT(AND(OR(A50="",AND(LEN(A50)=12,ISNUMBER(--A50))),OR(B50="",COUNTIF('2. Proyectos'!$A$5:$A$54,B50)&gt;0),OR(D50="",COUNTIF(Listas!$CP$2:$CP$12,D50)&gt;0),OR(E50="",AND(ISNUMBER(E50),E50&gt;0)),OR(G50="",AND(ISNUMBER(G50),G50&gt;=2018,G50&lt;=2025)),OR(H50="",AND(ISNUMBER(H50),H50&gt;=1,H50&lt;=12)),OR(I50="",COUNTIF(Listas!$H$2:$H$250,I50)&gt;0),OR(K50="",AND(ISNUMBER(K50),K50&gt;0)),OR(L50="",AND(ISNUMBER(L50),L50&gt;0)),OR(M50="",AND(ISNUMBER(M50),M50&gt;=0)),OR(N50="",COUNTIF(Listas!$BC$2:$BC$3,N50)&gt;0))),"Dato inválido",IF(NOT(AND(A50&lt;&gt;"",B50&lt;&gt;"",C50&lt;&gt;"",G50&lt;&gt;"",H50&lt;&gt;"",I50&lt;&gt;"",K50&lt;&gt;"")),"Incompleta","OK")))</f>
        <v/>
      </c>
    </row>
    <row r="51">
      <c r="A51" s="18" t="n"/>
      <c r="B51" s="6" t="n"/>
      <c r="C51" s="6" t="n"/>
      <c r="D51" s="6" t="n"/>
      <c r="E51" s="19" t="n"/>
      <c r="F51" s="15">
        <f>IF(E51="","",IF(E51&lt;1,"N1",IF(E51&lt;30,"N2",IF(E51&lt;57.5,"N3","N4"))))</f>
        <v/>
      </c>
      <c r="G51" s="18" t="n"/>
      <c r="H51" s="18" t="n"/>
      <c r="I51" s="6" t="n"/>
      <c r="J51" s="15">
        <f>IFERROR(VLOOKUP(I51,Listas!$DK$2:$DL$250,2,FALSE),"")</f>
        <v/>
      </c>
      <c r="K51" s="19" t="n"/>
      <c r="L51" s="19" t="n"/>
      <c r="M51" s="20" t="n"/>
      <c r="N51" s="20" t="n"/>
      <c r="O51" s="6" t="n"/>
      <c r="Q51" s="17">
        <f>IF(NOT(OR(A51&lt;&gt;"",B51&lt;&gt;"",C51&lt;&gt;"",D51&lt;&gt;"",E51&lt;&gt;"",G51&lt;&gt;"",H51&lt;&gt;"",I51&lt;&gt;"",K51&lt;&gt;"",L51&lt;&gt;"",M51&lt;&gt;"",N51&lt;&gt;"",O51&lt;&gt;"")),"",IF(NOT(AND(OR(A51="",AND(LEN(A51)=12,ISNUMBER(--A51))),OR(B51="",COUNTIF('2. Proyectos'!$A$5:$A$54,B51)&gt;0),OR(D51="",COUNTIF(Listas!$CP$2:$CP$12,D51)&gt;0),OR(E51="",AND(ISNUMBER(E51),E51&gt;0)),OR(G51="",AND(ISNUMBER(G51),G51&gt;=2018,G51&lt;=2025)),OR(H51="",AND(ISNUMBER(H51),H51&gt;=1,H51&lt;=12)),OR(I51="",COUNTIF(Listas!$H$2:$H$250,I51)&gt;0),OR(K51="",AND(ISNUMBER(K51),K51&gt;0)),OR(L51="",AND(ISNUMBER(L51),L51&gt;0)),OR(M51="",AND(ISNUMBER(M51),M51&gt;=0)),OR(N51="",COUNTIF(Listas!$BC$2:$BC$3,N51)&gt;0))),"Dato inválido",IF(NOT(AND(A51&lt;&gt;"",B51&lt;&gt;"",C51&lt;&gt;"",G51&lt;&gt;"",H51&lt;&gt;"",I51&lt;&gt;"",K51&lt;&gt;"")),"Incompleta","OK")))</f>
        <v/>
      </c>
    </row>
    <row r="52">
      <c r="A52" s="13" t="n"/>
      <c r="B52" s="8" t="n"/>
      <c r="C52" s="8" t="n"/>
      <c r="D52" s="8" t="n"/>
      <c r="E52" s="14" t="n"/>
      <c r="F52" s="15">
        <f>IF(E52="","",IF(E52&lt;1,"N1",IF(E52&lt;30,"N2",IF(E52&lt;57.5,"N3","N4"))))</f>
        <v/>
      </c>
      <c r="G52" s="13" t="n"/>
      <c r="H52" s="13" t="n"/>
      <c r="I52" s="8" t="n"/>
      <c r="J52" s="15">
        <f>IFERROR(VLOOKUP(I52,Listas!$DK$2:$DL$250,2,FALSE),"")</f>
        <v/>
      </c>
      <c r="K52" s="14" t="n"/>
      <c r="L52" s="14" t="n"/>
      <c r="M52" s="16" t="n"/>
      <c r="N52" s="16" t="n"/>
      <c r="O52" s="8" t="n"/>
      <c r="Q52" s="17">
        <f>IF(NOT(OR(A52&lt;&gt;"",B52&lt;&gt;"",C52&lt;&gt;"",D52&lt;&gt;"",E52&lt;&gt;"",G52&lt;&gt;"",H52&lt;&gt;"",I52&lt;&gt;"",K52&lt;&gt;"",L52&lt;&gt;"",M52&lt;&gt;"",N52&lt;&gt;"",O52&lt;&gt;"")),"",IF(NOT(AND(OR(A52="",AND(LEN(A52)=12,ISNUMBER(--A52))),OR(B52="",COUNTIF('2. Proyectos'!$A$5:$A$54,B52)&gt;0),OR(D52="",COUNTIF(Listas!$CP$2:$CP$12,D52)&gt;0),OR(E52="",AND(ISNUMBER(E52),E52&gt;0)),OR(G52="",AND(ISNUMBER(G52),G52&gt;=2018,G52&lt;=2025)),OR(H52="",AND(ISNUMBER(H52),H52&gt;=1,H52&lt;=12)),OR(I52="",COUNTIF(Listas!$H$2:$H$250,I52)&gt;0),OR(K52="",AND(ISNUMBER(K52),K52&gt;0)),OR(L52="",AND(ISNUMBER(L52),L52&gt;0)),OR(M52="",AND(ISNUMBER(M52),M52&gt;=0)),OR(N52="",COUNTIF(Listas!$BC$2:$BC$3,N52)&gt;0))),"Dato inválido",IF(NOT(AND(A52&lt;&gt;"",B52&lt;&gt;"",C52&lt;&gt;"",G52&lt;&gt;"",H52&lt;&gt;"",I52&lt;&gt;"",K52&lt;&gt;"")),"Incompleta","OK")))</f>
        <v/>
      </c>
    </row>
    <row r="53">
      <c r="A53" s="18" t="n"/>
      <c r="B53" s="6" t="n"/>
      <c r="C53" s="6" t="n"/>
      <c r="D53" s="6" t="n"/>
      <c r="E53" s="19" t="n"/>
      <c r="F53" s="15">
        <f>IF(E53="","",IF(E53&lt;1,"N1",IF(E53&lt;30,"N2",IF(E53&lt;57.5,"N3","N4"))))</f>
        <v/>
      </c>
      <c r="G53" s="18" t="n"/>
      <c r="H53" s="18" t="n"/>
      <c r="I53" s="6" t="n"/>
      <c r="J53" s="15">
        <f>IFERROR(VLOOKUP(I53,Listas!$DK$2:$DL$250,2,FALSE),"")</f>
        <v/>
      </c>
      <c r="K53" s="19" t="n"/>
      <c r="L53" s="19" t="n"/>
      <c r="M53" s="20" t="n"/>
      <c r="N53" s="20" t="n"/>
      <c r="O53" s="6" t="n"/>
      <c r="Q53" s="17">
        <f>IF(NOT(OR(A53&lt;&gt;"",B53&lt;&gt;"",C53&lt;&gt;"",D53&lt;&gt;"",E53&lt;&gt;"",G53&lt;&gt;"",H53&lt;&gt;"",I53&lt;&gt;"",K53&lt;&gt;"",L53&lt;&gt;"",M53&lt;&gt;"",N53&lt;&gt;"",O53&lt;&gt;"")),"",IF(NOT(AND(OR(A53="",AND(LEN(A53)=12,ISNUMBER(--A53))),OR(B53="",COUNTIF('2. Proyectos'!$A$5:$A$54,B53)&gt;0),OR(D53="",COUNTIF(Listas!$CP$2:$CP$12,D53)&gt;0),OR(E53="",AND(ISNUMBER(E53),E53&gt;0)),OR(G53="",AND(ISNUMBER(G53),G53&gt;=2018,G53&lt;=2025)),OR(H53="",AND(ISNUMBER(H53),H53&gt;=1,H53&lt;=12)),OR(I53="",COUNTIF(Listas!$H$2:$H$250,I53)&gt;0),OR(K53="",AND(ISNUMBER(K53),K53&gt;0)),OR(L53="",AND(ISNUMBER(L53),L53&gt;0)),OR(M53="",AND(ISNUMBER(M53),M53&gt;=0)),OR(N53="",COUNTIF(Listas!$BC$2:$BC$3,N53)&gt;0))),"Dato inválido",IF(NOT(AND(A53&lt;&gt;"",B53&lt;&gt;"",C53&lt;&gt;"",G53&lt;&gt;"",H53&lt;&gt;"",I53&lt;&gt;"",K53&lt;&gt;"")),"Incompleta","OK")))</f>
        <v/>
      </c>
    </row>
    <row r="54">
      <c r="A54" s="13" t="n"/>
      <c r="B54" s="8" t="n"/>
      <c r="C54" s="8" t="n"/>
      <c r="D54" s="8" t="n"/>
      <c r="E54" s="14" t="n"/>
      <c r="F54" s="15">
        <f>IF(E54="","",IF(E54&lt;1,"N1",IF(E54&lt;30,"N2",IF(E54&lt;57.5,"N3","N4"))))</f>
        <v/>
      </c>
      <c r="G54" s="13" t="n"/>
      <c r="H54" s="13" t="n"/>
      <c r="I54" s="8" t="n"/>
      <c r="J54" s="15">
        <f>IFERROR(VLOOKUP(I54,Listas!$DK$2:$DL$250,2,FALSE),"")</f>
        <v/>
      </c>
      <c r="K54" s="14" t="n"/>
      <c r="L54" s="14" t="n"/>
      <c r="M54" s="16" t="n"/>
      <c r="N54" s="16" t="n"/>
      <c r="O54" s="8" t="n"/>
      <c r="Q54" s="17">
        <f>IF(NOT(OR(A54&lt;&gt;"",B54&lt;&gt;"",C54&lt;&gt;"",D54&lt;&gt;"",E54&lt;&gt;"",G54&lt;&gt;"",H54&lt;&gt;"",I54&lt;&gt;"",K54&lt;&gt;"",L54&lt;&gt;"",M54&lt;&gt;"",N54&lt;&gt;"",O54&lt;&gt;"")),"",IF(NOT(AND(OR(A54="",AND(LEN(A54)=12,ISNUMBER(--A54))),OR(B54="",COUNTIF('2. Proyectos'!$A$5:$A$54,B54)&gt;0),OR(D54="",COUNTIF(Listas!$CP$2:$CP$12,D54)&gt;0),OR(E54="",AND(ISNUMBER(E54),E54&gt;0)),OR(G54="",AND(ISNUMBER(G54),G54&gt;=2018,G54&lt;=2025)),OR(H54="",AND(ISNUMBER(H54),H54&gt;=1,H54&lt;=12)),OR(I54="",COUNTIF(Listas!$H$2:$H$250,I54)&gt;0),OR(K54="",AND(ISNUMBER(K54),K54&gt;0)),OR(L54="",AND(ISNUMBER(L54),L54&gt;0)),OR(M54="",AND(ISNUMBER(M54),M54&gt;=0)),OR(N54="",COUNTIF(Listas!$BC$2:$BC$3,N54)&gt;0))),"Dato inválido",IF(NOT(AND(A54&lt;&gt;"",B54&lt;&gt;"",C54&lt;&gt;"",G54&lt;&gt;"",H54&lt;&gt;"",I54&lt;&gt;"",K54&lt;&gt;"")),"Incompleta","OK")))</f>
        <v/>
      </c>
    </row>
    <row r="55">
      <c r="A55" s="18" t="n"/>
      <c r="B55" s="6" t="n"/>
      <c r="C55" s="6" t="n"/>
      <c r="D55" s="6" t="n"/>
      <c r="E55" s="19" t="n"/>
      <c r="F55" s="15">
        <f>IF(E55="","",IF(E55&lt;1,"N1",IF(E55&lt;30,"N2",IF(E55&lt;57.5,"N3","N4"))))</f>
        <v/>
      </c>
      <c r="G55" s="18" t="n"/>
      <c r="H55" s="18" t="n"/>
      <c r="I55" s="6" t="n"/>
      <c r="J55" s="15">
        <f>IFERROR(VLOOKUP(I55,Listas!$DK$2:$DL$250,2,FALSE),"")</f>
        <v/>
      </c>
      <c r="K55" s="19" t="n"/>
      <c r="L55" s="19" t="n"/>
      <c r="M55" s="20" t="n"/>
      <c r="N55" s="20" t="n"/>
      <c r="O55" s="6" t="n"/>
      <c r="Q55" s="17">
        <f>IF(NOT(OR(A55&lt;&gt;"",B55&lt;&gt;"",C55&lt;&gt;"",D55&lt;&gt;"",E55&lt;&gt;"",G55&lt;&gt;"",H55&lt;&gt;"",I55&lt;&gt;"",K55&lt;&gt;"",L55&lt;&gt;"",M55&lt;&gt;"",N55&lt;&gt;"",O55&lt;&gt;"")),"",IF(NOT(AND(OR(A55="",AND(LEN(A55)=12,ISNUMBER(--A55))),OR(B55="",COUNTIF('2. Proyectos'!$A$5:$A$54,B55)&gt;0),OR(D55="",COUNTIF(Listas!$CP$2:$CP$12,D55)&gt;0),OR(E55="",AND(ISNUMBER(E55),E55&gt;0)),OR(G55="",AND(ISNUMBER(G55),G55&gt;=2018,G55&lt;=2025)),OR(H55="",AND(ISNUMBER(H55),H55&gt;=1,H55&lt;=12)),OR(I55="",COUNTIF(Listas!$H$2:$H$250,I55)&gt;0),OR(K55="",AND(ISNUMBER(K55),K55&gt;0)),OR(L55="",AND(ISNUMBER(L55),L55&gt;0)),OR(M55="",AND(ISNUMBER(M55),M55&gt;=0)),OR(N55="",COUNTIF(Listas!$BC$2:$BC$3,N55)&gt;0))),"Dato inválido",IF(NOT(AND(A55&lt;&gt;"",B55&lt;&gt;"",C55&lt;&gt;"",G55&lt;&gt;"",H55&lt;&gt;"",I55&lt;&gt;"",K55&lt;&gt;"")),"Incompleta","OK")))</f>
        <v/>
      </c>
    </row>
    <row r="56">
      <c r="A56" s="13" t="n"/>
      <c r="B56" s="8" t="n"/>
      <c r="C56" s="8" t="n"/>
      <c r="D56" s="8" t="n"/>
      <c r="E56" s="14" t="n"/>
      <c r="F56" s="15">
        <f>IF(E56="","",IF(E56&lt;1,"N1",IF(E56&lt;30,"N2",IF(E56&lt;57.5,"N3","N4"))))</f>
        <v/>
      </c>
      <c r="G56" s="13" t="n"/>
      <c r="H56" s="13" t="n"/>
      <c r="I56" s="8" t="n"/>
      <c r="J56" s="15">
        <f>IFERROR(VLOOKUP(I56,Listas!$DK$2:$DL$250,2,FALSE),"")</f>
        <v/>
      </c>
      <c r="K56" s="14" t="n"/>
      <c r="L56" s="14" t="n"/>
      <c r="M56" s="16" t="n"/>
      <c r="N56" s="16" t="n"/>
      <c r="O56" s="8" t="n"/>
      <c r="Q56" s="17">
        <f>IF(NOT(OR(A56&lt;&gt;"",B56&lt;&gt;"",C56&lt;&gt;"",D56&lt;&gt;"",E56&lt;&gt;"",G56&lt;&gt;"",H56&lt;&gt;"",I56&lt;&gt;"",K56&lt;&gt;"",L56&lt;&gt;"",M56&lt;&gt;"",N56&lt;&gt;"",O56&lt;&gt;"")),"",IF(NOT(AND(OR(A56="",AND(LEN(A56)=12,ISNUMBER(--A56))),OR(B56="",COUNTIF('2. Proyectos'!$A$5:$A$54,B56)&gt;0),OR(D56="",COUNTIF(Listas!$CP$2:$CP$12,D56)&gt;0),OR(E56="",AND(ISNUMBER(E56),E56&gt;0)),OR(G56="",AND(ISNUMBER(G56),G56&gt;=2018,G56&lt;=2025)),OR(H56="",AND(ISNUMBER(H56),H56&gt;=1,H56&lt;=12)),OR(I56="",COUNTIF(Listas!$H$2:$H$250,I56)&gt;0),OR(K56="",AND(ISNUMBER(K56),K56&gt;0)),OR(L56="",AND(ISNUMBER(L56),L56&gt;0)),OR(M56="",AND(ISNUMBER(M56),M56&gt;=0)),OR(N56="",COUNTIF(Listas!$BC$2:$BC$3,N56)&gt;0))),"Dato inválido",IF(NOT(AND(A56&lt;&gt;"",B56&lt;&gt;"",C56&lt;&gt;"",G56&lt;&gt;"",H56&lt;&gt;"",I56&lt;&gt;"",K56&lt;&gt;"")),"Incompleta","OK")))</f>
        <v/>
      </c>
    </row>
    <row r="57">
      <c r="A57" s="18" t="n"/>
      <c r="B57" s="6" t="n"/>
      <c r="C57" s="6" t="n"/>
      <c r="D57" s="6" t="n"/>
      <c r="E57" s="19" t="n"/>
      <c r="F57" s="15">
        <f>IF(E57="","",IF(E57&lt;1,"N1",IF(E57&lt;30,"N2",IF(E57&lt;57.5,"N3","N4"))))</f>
        <v/>
      </c>
      <c r="G57" s="18" t="n"/>
      <c r="H57" s="18" t="n"/>
      <c r="I57" s="6" t="n"/>
      <c r="J57" s="15">
        <f>IFERROR(VLOOKUP(I57,Listas!$DK$2:$DL$250,2,FALSE),"")</f>
        <v/>
      </c>
      <c r="K57" s="19" t="n"/>
      <c r="L57" s="19" t="n"/>
      <c r="M57" s="20" t="n"/>
      <c r="N57" s="20" t="n"/>
      <c r="O57" s="6" t="n"/>
      <c r="Q57" s="17">
        <f>IF(NOT(OR(A57&lt;&gt;"",B57&lt;&gt;"",C57&lt;&gt;"",D57&lt;&gt;"",E57&lt;&gt;"",G57&lt;&gt;"",H57&lt;&gt;"",I57&lt;&gt;"",K57&lt;&gt;"",L57&lt;&gt;"",M57&lt;&gt;"",N57&lt;&gt;"",O57&lt;&gt;"")),"",IF(NOT(AND(OR(A57="",AND(LEN(A57)=12,ISNUMBER(--A57))),OR(B57="",COUNTIF('2. Proyectos'!$A$5:$A$54,B57)&gt;0),OR(D57="",COUNTIF(Listas!$CP$2:$CP$12,D57)&gt;0),OR(E57="",AND(ISNUMBER(E57),E57&gt;0)),OR(G57="",AND(ISNUMBER(G57),G57&gt;=2018,G57&lt;=2025)),OR(H57="",AND(ISNUMBER(H57),H57&gt;=1,H57&lt;=12)),OR(I57="",COUNTIF(Listas!$H$2:$H$250,I57)&gt;0),OR(K57="",AND(ISNUMBER(K57),K57&gt;0)),OR(L57="",AND(ISNUMBER(L57),L57&gt;0)),OR(M57="",AND(ISNUMBER(M57),M57&gt;=0)),OR(N57="",COUNTIF(Listas!$BC$2:$BC$3,N57)&gt;0))),"Dato inválido",IF(NOT(AND(A57&lt;&gt;"",B57&lt;&gt;"",C57&lt;&gt;"",G57&lt;&gt;"",H57&lt;&gt;"",I57&lt;&gt;"",K57&lt;&gt;"")),"Incompleta","OK")))</f>
        <v/>
      </c>
    </row>
    <row r="58">
      <c r="A58" s="13" t="n"/>
      <c r="B58" s="8" t="n"/>
      <c r="C58" s="8" t="n"/>
      <c r="D58" s="8" t="n"/>
      <c r="E58" s="14" t="n"/>
      <c r="F58" s="15">
        <f>IF(E58="","",IF(E58&lt;1,"N1",IF(E58&lt;30,"N2",IF(E58&lt;57.5,"N3","N4"))))</f>
        <v/>
      </c>
      <c r="G58" s="13" t="n"/>
      <c r="H58" s="13" t="n"/>
      <c r="I58" s="8" t="n"/>
      <c r="J58" s="15">
        <f>IFERROR(VLOOKUP(I58,Listas!$DK$2:$DL$250,2,FALSE),"")</f>
        <v/>
      </c>
      <c r="K58" s="14" t="n"/>
      <c r="L58" s="14" t="n"/>
      <c r="M58" s="16" t="n"/>
      <c r="N58" s="16" t="n"/>
      <c r="O58" s="8" t="n"/>
      <c r="Q58" s="17">
        <f>IF(NOT(OR(A58&lt;&gt;"",B58&lt;&gt;"",C58&lt;&gt;"",D58&lt;&gt;"",E58&lt;&gt;"",G58&lt;&gt;"",H58&lt;&gt;"",I58&lt;&gt;"",K58&lt;&gt;"",L58&lt;&gt;"",M58&lt;&gt;"",N58&lt;&gt;"",O58&lt;&gt;"")),"",IF(NOT(AND(OR(A58="",AND(LEN(A58)=12,ISNUMBER(--A58))),OR(B58="",COUNTIF('2. Proyectos'!$A$5:$A$54,B58)&gt;0),OR(D58="",COUNTIF(Listas!$CP$2:$CP$12,D58)&gt;0),OR(E58="",AND(ISNUMBER(E58),E58&gt;0)),OR(G58="",AND(ISNUMBER(G58),G58&gt;=2018,G58&lt;=2025)),OR(H58="",AND(ISNUMBER(H58),H58&gt;=1,H58&lt;=12)),OR(I58="",COUNTIF(Listas!$H$2:$H$250,I58)&gt;0),OR(K58="",AND(ISNUMBER(K58),K58&gt;0)),OR(L58="",AND(ISNUMBER(L58),L58&gt;0)),OR(M58="",AND(ISNUMBER(M58),M58&gt;=0)),OR(N58="",COUNTIF(Listas!$BC$2:$BC$3,N58)&gt;0))),"Dato inválido",IF(NOT(AND(A58&lt;&gt;"",B58&lt;&gt;"",C58&lt;&gt;"",G58&lt;&gt;"",H58&lt;&gt;"",I58&lt;&gt;"",K58&lt;&gt;"")),"Incompleta","OK")))</f>
        <v/>
      </c>
    </row>
    <row r="59">
      <c r="A59" s="18" t="n"/>
      <c r="B59" s="6" t="n"/>
      <c r="C59" s="6" t="n"/>
      <c r="D59" s="6" t="n"/>
      <c r="E59" s="19" t="n"/>
      <c r="F59" s="15">
        <f>IF(E59="","",IF(E59&lt;1,"N1",IF(E59&lt;30,"N2",IF(E59&lt;57.5,"N3","N4"))))</f>
        <v/>
      </c>
      <c r="G59" s="18" t="n"/>
      <c r="H59" s="18" t="n"/>
      <c r="I59" s="6" t="n"/>
      <c r="J59" s="15">
        <f>IFERROR(VLOOKUP(I59,Listas!$DK$2:$DL$250,2,FALSE),"")</f>
        <v/>
      </c>
      <c r="K59" s="19" t="n"/>
      <c r="L59" s="19" t="n"/>
      <c r="M59" s="20" t="n"/>
      <c r="N59" s="20" t="n"/>
      <c r="O59" s="6" t="n"/>
      <c r="Q59" s="17">
        <f>IF(NOT(OR(A59&lt;&gt;"",B59&lt;&gt;"",C59&lt;&gt;"",D59&lt;&gt;"",E59&lt;&gt;"",G59&lt;&gt;"",H59&lt;&gt;"",I59&lt;&gt;"",K59&lt;&gt;"",L59&lt;&gt;"",M59&lt;&gt;"",N59&lt;&gt;"",O59&lt;&gt;"")),"",IF(NOT(AND(OR(A59="",AND(LEN(A59)=12,ISNUMBER(--A59))),OR(B59="",COUNTIF('2. Proyectos'!$A$5:$A$54,B59)&gt;0),OR(D59="",COUNTIF(Listas!$CP$2:$CP$12,D59)&gt;0),OR(E59="",AND(ISNUMBER(E59),E59&gt;0)),OR(G59="",AND(ISNUMBER(G59),G59&gt;=2018,G59&lt;=2025)),OR(H59="",AND(ISNUMBER(H59),H59&gt;=1,H59&lt;=12)),OR(I59="",COUNTIF(Listas!$H$2:$H$250,I59)&gt;0),OR(K59="",AND(ISNUMBER(K59),K59&gt;0)),OR(L59="",AND(ISNUMBER(L59),L59&gt;0)),OR(M59="",AND(ISNUMBER(M59),M59&gt;=0)),OR(N59="",COUNTIF(Listas!$BC$2:$BC$3,N59)&gt;0))),"Dato inválido",IF(NOT(AND(A59&lt;&gt;"",B59&lt;&gt;"",C59&lt;&gt;"",G59&lt;&gt;"",H59&lt;&gt;"",I59&lt;&gt;"",K59&lt;&gt;"")),"Incompleta","OK")))</f>
        <v/>
      </c>
    </row>
    <row r="60">
      <c r="A60" s="13" t="n"/>
      <c r="B60" s="8" t="n"/>
      <c r="C60" s="8" t="n"/>
      <c r="D60" s="8" t="n"/>
      <c r="E60" s="14" t="n"/>
      <c r="F60" s="15">
        <f>IF(E60="","",IF(E60&lt;1,"N1",IF(E60&lt;30,"N2",IF(E60&lt;57.5,"N3","N4"))))</f>
        <v/>
      </c>
      <c r="G60" s="13" t="n"/>
      <c r="H60" s="13" t="n"/>
      <c r="I60" s="8" t="n"/>
      <c r="J60" s="15">
        <f>IFERROR(VLOOKUP(I60,Listas!$DK$2:$DL$250,2,FALSE),"")</f>
        <v/>
      </c>
      <c r="K60" s="14" t="n"/>
      <c r="L60" s="14" t="n"/>
      <c r="M60" s="16" t="n"/>
      <c r="N60" s="16" t="n"/>
      <c r="O60" s="8" t="n"/>
      <c r="Q60" s="17">
        <f>IF(NOT(OR(A60&lt;&gt;"",B60&lt;&gt;"",C60&lt;&gt;"",D60&lt;&gt;"",E60&lt;&gt;"",G60&lt;&gt;"",H60&lt;&gt;"",I60&lt;&gt;"",K60&lt;&gt;"",L60&lt;&gt;"",M60&lt;&gt;"",N60&lt;&gt;"",O60&lt;&gt;"")),"",IF(NOT(AND(OR(A60="",AND(LEN(A60)=12,ISNUMBER(--A60))),OR(B60="",COUNTIF('2. Proyectos'!$A$5:$A$54,B60)&gt;0),OR(D60="",COUNTIF(Listas!$CP$2:$CP$12,D60)&gt;0),OR(E60="",AND(ISNUMBER(E60),E60&gt;0)),OR(G60="",AND(ISNUMBER(G60),G60&gt;=2018,G60&lt;=2025)),OR(H60="",AND(ISNUMBER(H60),H60&gt;=1,H60&lt;=12)),OR(I60="",COUNTIF(Listas!$H$2:$H$250,I60)&gt;0),OR(K60="",AND(ISNUMBER(K60),K60&gt;0)),OR(L60="",AND(ISNUMBER(L60),L60&gt;0)),OR(M60="",AND(ISNUMBER(M60),M60&gt;=0)),OR(N60="",COUNTIF(Listas!$BC$2:$BC$3,N60)&gt;0))),"Dato inválido",IF(NOT(AND(A60&lt;&gt;"",B60&lt;&gt;"",C60&lt;&gt;"",G60&lt;&gt;"",H60&lt;&gt;"",I60&lt;&gt;"",K60&lt;&gt;"")),"Incompleta","OK")))</f>
        <v/>
      </c>
    </row>
    <row r="61">
      <c r="A61" s="18" t="n"/>
      <c r="B61" s="6" t="n"/>
      <c r="C61" s="6" t="n"/>
      <c r="D61" s="6" t="n"/>
      <c r="E61" s="19" t="n"/>
      <c r="F61" s="15">
        <f>IF(E61="","",IF(E61&lt;1,"N1",IF(E61&lt;30,"N2",IF(E61&lt;57.5,"N3","N4"))))</f>
        <v/>
      </c>
      <c r="G61" s="18" t="n"/>
      <c r="H61" s="18" t="n"/>
      <c r="I61" s="6" t="n"/>
      <c r="J61" s="15">
        <f>IFERROR(VLOOKUP(I61,Listas!$DK$2:$DL$250,2,FALSE),"")</f>
        <v/>
      </c>
      <c r="K61" s="19" t="n"/>
      <c r="L61" s="19" t="n"/>
      <c r="M61" s="20" t="n"/>
      <c r="N61" s="20" t="n"/>
      <c r="O61" s="6" t="n"/>
      <c r="Q61" s="17">
        <f>IF(NOT(OR(A61&lt;&gt;"",B61&lt;&gt;"",C61&lt;&gt;"",D61&lt;&gt;"",E61&lt;&gt;"",G61&lt;&gt;"",H61&lt;&gt;"",I61&lt;&gt;"",K61&lt;&gt;"",L61&lt;&gt;"",M61&lt;&gt;"",N61&lt;&gt;"",O61&lt;&gt;"")),"",IF(NOT(AND(OR(A61="",AND(LEN(A61)=12,ISNUMBER(--A61))),OR(B61="",COUNTIF('2. Proyectos'!$A$5:$A$54,B61)&gt;0),OR(D61="",COUNTIF(Listas!$CP$2:$CP$12,D61)&gt;0),OR(E61="",AND(ISNUMBER(E61),E61&gt;0)),OR(G61="",AND(ISNUMBER(G61),G61&gt;=2018,G61&lt;=2025)),OR(H61="",AND(ISNUMBER(H61),H61&gt;=1,H61&lt;=12)),OR(I61="",COUNTIF(Listas!$H$2:$H$250,I61)&gt;0),OR(K61="",AND(ISNUMBER(K61),K61&gt;0)),OR(L61="",AND(ISNUMBER(L61),L61&gt;0)),OR(M61="",AND(ISNUMBER(M61),M61&gt;=0)),OR(N61="",COUNTIF(Listas!$BC$2:$BC$3,N61)&gt;0))),"Dato inválido",IF(NOT(AND(A61&lt;&gt;"",B61&lt;&gt;"",C61&lt;&gt;"",G61&lt;&gt;"",H61&lt;&gt;"",I61&lt;&gt;"",K61&lt;&gt;"")),"Incompleta","OK")))</f>
        <v/>
      </c>
    </row>
    <row r="62">
      <c r="A62" s="13" t="n"/>
      <c r="B62" s="8" t="n"/>
      <c r="C62" s="8" t="n"/>
      <c r="D62" s="8" t="n"/>
      <c r="E62" s="14" t="n"/>
      <c r="F62" s="15">
        <f>IF(E62="","",IF(E62&lt;1,"N1",IF(E62&lt;30,"N2",IF(E62&lt;57.5,"N3","N4"))))</f>
        <v/>
      </c>
      <c r="G62" s="13" t="n"/>
      <c r="H62" s="13" t="n"/>
      <c r="I62" s="8" t="n"/>
      <c r="J62" s="15">
        <f>IFERROR(VLOOKUP(I62,Listas!$DK$2:$DL$250,2,FALSE),"")</f>
        <v/>
      </c>
      <c r="K62" s="14" t="n"/>
      <c r="L62" s="14" t="n"/>
      <c r="M62" s="16" t="n"/>
      <c r="N62" s="16" t="n"/>
      <c r="O62" s="8" t="n"/>
      <c r="Q62" s="17">
        <f>IF(NOT(OR(A62&lt;&gt;"",B62&lt;&gt;"",C62&lt;&gt;"",D62&lt;&gt;"",E62&lt;&gt;"",G62&lt;&gt;"",H62&lt;&gt;"",I62&lt;&gt;"",K62&lt;&gt;"",L62&lt;&gt;"",M62&lt;&gt;"",N62&lt;&gt;"",O62&lt;&gt;"")),"",IF(NOT(AND(OR(A62="",AND(LEN(A62)=12,ISNUMBER(--A62))),OR(B62="",COUNTIF('2. Proyectos'!$A$5:$A$54,B62)&gt;0),OR(D62="",COUNTIF(Listas!$CP$2:$CP$12,D62)&gt;0),OR(E62="",AND(ISNUMBER(E62),E62&gt;0)),OR(G62="",AND(ISNUMBER(G62),G62&gt;=2018,G62&lt;=2025)),OR(H62="",AND(ISNUMBER(H62),H62&gt;=1,H62&lt;=12)),OR(I62="",COUNTIF(Listas!$H$2:$H$250,I62)&gt;0),OR(K62="",AND(ISNUMBER(K62),K62&gt;0)),OR(L62="",AND(ISNUMBER(L62),L62&gt;0)),OR(M62="",AND(ISNUMBER(M62),M62&gt;=0)),OR(N62="",COUNTIF(Listas!$BC$2:$BC$3,N62)&gt;0))),"Dato inválido",IF(NOT(AND(A62&lt;&gt;"",B62&lt;&gt;"",C62&lt;&gt;"",G62&lt;&gt;"",H62&lt;&gt;"",I62&lt;&gt;"",K62&lt;&gt;"")),"Incompleta","OK")))</f>
        <v/>
      </c>
    </row>
    <row r="63">
      <c r="A63" s="18" t="n"/>
      <c r="B63" s="6" t="n"/>
      <c r="C63" s="6" t="n"/>
      <c r="D63" s="6" t="n"/>
      <c r="E63" s="19" t="n"/>
      <c r="F63" s="15">
        <f>IF(E63="","",IF(E63&lt;1,"N1",IF(E63&lt;30,"N2",IF(E63&lt;57.5,"N3","N4"))))</f>
        <v/>
      </c>
      <c r="G63" s="18" t="n"/>
      <c r="H63" s="18" t="n"/>
      <c r="I63" s="6" t="n"/>
      <c r="J63" s="15">
        <f>IFERROR(VLOOKUP(I63,Listas!$DK$2:$DL$250,2,FALSE),"")</f>
        <v/>
      </c>
      <c r="K63" s="19" t="n"/>
      <c r="L63" s="19" t="n"/>
      <c r="M63" s="20" t="n"/>
      <c r="N63" s="20" t="n"/>
      <c r="O63" s="6" t="n"/>
      <c r="Q63" s="17">
        <f>IF(NOT(OR(A63&lt;&gt;"",B63&lt;&gt;"",C63&lt;&gt;"",D63&lt;&gt;"",E63&lt;&gt;"",G63&lt;&gt;"",H63&lt;&gt;"",I63&lt;&gt;"",K63&lt;&gt;"",L63&lt;&gt;"",M63&lt;&gt;"",N63&lt;&gt;"",O63&lt;&gt;"")),"",IF(NOT(AND(OR(A63="",AND(LEN(A63)=12,ISNUMBER(--A63))),OR(B63="",COUNTIF('2. Proyectos'!$A$5:$A$54,B63)&gt;0),OR(D63="",COUNTIF(Listas!$CP$2:$CP$12,D63)&gt;0),OR(E63="",AND(ISNUMBER(E63),E63&gt;0)),OR(G63="",AND(ISNUMBER(G63),G63&gt;=2018,G63&lt;=2025)),OR(H63="",AND(ISNUMBER(H63),H63&gt;=1,H63&lt;=12)),OR(I63="",COUNTIF(Listas!$H$2:$H$250,I63)&gt;0),OR(K63="",AND(ISNUMBER(K63),K63&gt;0)),OR(L63="",AND(ISNUMBER(L63),L63&gt;0)),OR(M63="",AND(ISNUMBER(M63),M63&gt;=0)),OR(N63="",COUNTIF(Listas!$BC$2:$BC$3,N63)&gt;0))),"Dato inválido",IF(NOT(AND(A63&lt;&gt;"",B63&lt;&gt;"",C63&lt;&gt;"",G63&lt;&gt;"",H63&lt;&gt;"",I63&lt;&gt;"",K63&lt;&gt;"")),"Incompleta","OK")))</f>
        <v/>
      </c>
    </row>
    <row r="64">
      <c r="A64" s="13" t="n"/>
      <c r="B64" s="8" t="n"/>
      <c r="C64" s="8" t="n"/>
      <c r="D64" s="8" t="n"/>
      <c r="E64" s="14" t="n"/>
      <c r="F64" s="15">
        <f>IF(E64="","",IF(E64&lt;1,"N1",IF(E64&lt;30,"N2",IF(E64&lt;57.5,"N3","N4"))))</f>
        <v/>
      </c>
      <c r="G64" s="13" t="n"/>
      <c r="H64" s="13" t="n"/>
      <c r="I64" s="8" t="n"/>
      <c r="J64" s="15">
        <f>IFERROR(VLOOKUP(I64,Listas!$DK$2:$DL$250,2,FALSE),"")</f>
        <v/>
      </c>
      <c r="K64" s="14" t="n"/>
      <c r="L64" s="14" t="n"/>
      <c r="M64" s="16" t="n"/>
      <c r="N64" s="16" t="n"/>
      <c r="O64" s="8" t="n"/>
      <c r="Q64" s="17">
        <f>IF(NOT(OR(A64&lt;&gt;"",B64&lt;&gt;"",C64&lt;&gt;"",D64&lt;&gt;"",E64&lt;&gt;"",G64&lt;&gt;"",H64&lt;&gt;"",I64&lt;&gt;"",K64&lt;&gt;"",L64&lt;&gt;"",M64&lt;&gt;"",N64&lt;&gt;"",O64&lt;&gt;"")),"",IF(NOT(AND(OR(A64="",AND(LEN(A64)=12,ISNUMBER(--A64))),OR(B64="",COUNTIF('2. Proyectos'!$A$5:$A$54,B64)&gt;0),OR(D64="",COUNTIF(Listas!$CP$2:$CP$12,D64)&gt;0),OR(E64="",AND(ISNUMBER(E64),E64&gt;0)),OR(G64="",AND(ISNUMBER(G64),G64&gt;=2018,G64&lt;=2025)),OR(H64="",AND(ISNUMBER(H64),H64&gt;=1,H64&lt;=12)),OR(I64="",COUNTIF(Listas!$H$2:$H$250,I64)&gt;0),OR(K64="",AND(ISNUMBER(K64),K64&gt;0)),OR(L64="",AND(ISNUMBER(L64),L64&gt;0)),OR(M64="",AND(ISNUMBER(M64),M64&gt;=0)),OR(N64="",COUNTIF(Listas!$BC$2:$BC$3,N64)&gt;0))),"Dato inválido",IF(NOT(AND(A64&lt;&gt;"",B64&lt;&gt;"",C64&lt;&gt;"",G64&lt;&gt;"",H64&lt;&gt;"",I64&lt;&gt;"",K64&lt;&gt;"")),"Incompleta","OK")))</f>
        <v/>
      </c>
    </row>
    <row r="65">
      <c r="A65" s="18" t="n"/>
      <c r="B65" s="6" t="n"/>
      <c r="C65" s="6" t="n"/>
      <c r="D65" s="6" t="n"/>
      <c r="E65" s="19" t="n"/>
      <c r="F65" s="15">
        <f>IF(E65="","",IF(E65&lt;1,"N1",IF(E65&lt;30,"N2",IF(E65&lt;57.5,"N3","N4"))))</f>
        <v/>
      </c>
      <c r="G65" s="18" t="n"/>
      <c r="H65" s="18" t="n"/>
      <c r="I65" s="6" t="n"/>
      <c r="J65" s="15">
        <f>IFERROR(VLOOKUP(I65,Listas!$DK$2:$DL$250,2,FALSE),"")</f>
        <v/>
      </c>
      <c r="K65" s="19" t="n"/>
      <c r="L65" s="19" t="n"/>
      <c r="M65" s="20" t="n"/>
      <c r="N65" s="20" t="n"/>
      <c r="O65" s="6" t="n"/>
      <c r="Q65" s="17">
        <f>IF(NOT(OR(A65&lt;&gt;"",B65&lt;&gt;"",C65&lt;&gt;"",D65&lt;&gt;"",E65&lt;&gt;"",G65&lt;&gt;"",H65&lt;&gt;"",I65&lt;&gt;"",K65&lt;&gt;"",L65&lt;&gt;"",M65&lt;&gt;"",N65&lt;&gt;"",O65&lt;&gt;"")),"",IF(NOT(AND(OR(A65="",AND(LEN(A65)=12,ISNUMBER(--A65))),OR(B65="",COUNTIF('2. Proyectos'!$A$5:$A$54,B65)&gt;0),OR(D65="",COUNTIF(Listas!$CP$2:$CP$12,D65)&gt;0),OR(E65="",AND(ISNUMBER(E65),E65&gt;0)),OR(G65="",AND(ISNUMBER(G65),G65&gt;=2018,G65&lt;=2025)),OR(H65="",AND(ISNUMBER(H65),H65&gt;=1,H65&lt;=12)),OR(I65="",COUNTIF(Listas!$H$2:$H$250,I65)&gt;0),OR(K65="",AND(ISNUMBER(K65),K65&gt;0)),OR(L65="",AND(ISNUMBER(L65),L65&gt;0)),OR(M65="",AND(ISNUMBER(M65),M65&gt;=0)),OR(N65="",COUNTIF(Listas!$BC$2:$BC$3,N65)&gt;0))),"Dato inválido",IF(NOT(AND(A65&lt;&gt;"",B65&lt;&gt;"",C65&lt;&gt;"",G65&lt;&gt;"",H65&lt;&gt;"",I65&lt;&gt;"",K65&lt;&gt;"")),"Incompleta","OK")))</f>
        <v/>
      </c>
    </row>
    <row r="66">
      <c r="A66" s="13" t="n"/>
      <c r="B66" s="8" t="n"/>
      <c r="C66" s="8" t="n"/>
      <c r="D66" s="8" t="n"/>
      <c r="E66" s="14" t="n"/>
      <c r="F66" s="15">
        <f>IF(E66="","",IF(E66&lt;1,"N1",IF(E66&lt;30,"N2",IF(E66&lt;57.5,"N3","N4"))))</f>
        <v/>
      </c>
      <c r="G66" s="13" t="n"/>
      <c r="H66" s="13" t="n"/>
      <c r="I66" s="8" t="n"/>
      <c r="J66" s="15">
        <f>IFERROR(VLOOKUP(I66,Listas!$DK$2:$DL$250,2,FALSE),"")</f>
        <v/>
      </c>
      <c r="K66" s="14" t="n"/>
      <c r="L66" s="14" t="n"/>
      <c r="M66" s="16" t="n"/>
      <c r="N66" s="16" t="n"/>
      <c r="O66" s="8" t="n"/>
      <c r="Q66" s="17">
        <f>IF(NOT(OR(A66&lt;&gt;"",B66&lt;&gt;"",C66&lt;&gt;"",D66&lt;&gt;"",E66&lt;&gt;"",G66&lt;&gt;"",H66&lt;&gt;"",I66&lt;&gt;"",K66&lt;&gt;"",L66&lt;&gt;"",M66&lt;&gt;"",N66&lt;&gt;"",O66&lt;&gt;"")),"",IF(NOT(AND(OR(A66="",AND(LEN(A66)=12,ISNUMBER(--A66))),OR(B66="",COUNTIF('2. Proyectos'!$A$5:$A$54,B66)&gt;0),OR(D66="",COUNTIF(Listas!$CP$2:$CP$12,D66)&gt;0),OR(E66="",AND(ISNUMBER(E66),E66&gt;0)),OR(G66="",AND(ISNUMBER(G66),G66&gt;=2018,G66&lt;=2025)),OR(H66="",AND(ISNUMBER(H66),H66&gt;=1,H66&lt;=12)),OR(I66="",COUNTIF(Listas!$H$2:$H$250,I66)&gt;0),OR(K66="",AND(ISNUMBER(K66),K66&gt;0)),OR(L66="",AND(ISNUMBER(L66),L66&gt;0)),OR(M66="",AND(ISNUMBER(M66),M66&gt;=0)),OR(N66="",COUNTIF(Listas!$BC$2:$BC$3,N66)&gt;0))),"Dato inválido",IF(NOT(AND(A66&lt;&gt;"",B66&lt;&gt;"",C66&lt;&gt;"",G66&lt;&gt;"",H66&lt;&gt;"",I66&lt;&gt;"",K66&lt;&gt;"")),"Incompleta","OK")))</f>
        <v/>
      </c>
    </row>
    <row r="67">
      <c r="A67" s="18" t="n"/>
      <c r="B67" s="6" t="n"/>
      <c r="C67" s="6" t="n"/>
      <c r="D67" s="6" t="n"/>
      <c r="E67" s="19" t="n"/>
      <c r="F67" s="15">
        <f>IF(E67="","",IF(E67&lt;1,"N1",IF(E67&lt;30,"N2",IF(E67&lt;57.5,"N3","N4"))))</f>
        <v/>
      </c>
      <c r="G67" s="18" t="n"/>
      <c r="H67" s="18" t="n"/>
      <c r="I67" s="6" t="n"/>
      <c r="J67" s="15">
        <f>IFERROR(VLOOKUP(I67,Listas!$DK$2:$DL$250,2,FALSE),"")</f>
        <v/>
      </c>
      <c r="K67" s="19" t="n"/>
      <c r="L67" s="19" t="n"/>
      <c r="M67" s="20" t="n"/>
      <c r="N67" s="20" t="n"/>
      <c r="O67" s="6" t="n"/>
      <c r="Q67" s="17">
        <f>IF(NOT(OR(A67&lt;&gt;"",B67&lt;&gt;"",C67&lt;&gt;"",D67&lt;&gt;"",E67&lt;&gt;"",G67&lt;&gt;"",H67&lt;&gt;"",I67&lt;&gt;"",K67&lt;&gt;"",L67&lt;&gt;"",M67&lt;&gt;"",N67&lt;&gt;"",O67&lt;&gt;"")),"",IF(NOT(AND(OR(A67="",AND(LEN(A67)=12,ISNUMBER(--A67))),OR(B67="",COUNTIF('2. Proyectos'!$A$5:$A$54,B67)&gt;0),OR(D67="",COUNTIF(Listas!$CP$2:$CP$12,D67)&gt;0),OR(E67="",AND(ISNUMBER(E67),E67&gt;0)),OR(G67="",AND(ISNUMBER(G67),G67&gt;=2018,G67&lt;=2025)),OR(H67="",AND(ISNUMBER(H67),H67&gt;=1,H67&lt;=12)),OR(I67="",COUNTIF(Listas!$H$2:$H$250,I67)&gt;0),OR(K67="",AND(ISNUMBER(K67),K67&gt;0)),OR(L67="",AND(ISNUMBER(L67),L67&gt;0)),OR(M67="",AND(ISNUMBER(M67),M67&gt;=0)),OR(N67="",COUNTIF(Listas!$BC$2:$BC$3,N67)&gt;0))),"Dato inválido",IF(NOT(AND(A67&lt;&gt;"",B67&lt;&gt;"",C67&lt;&gt;"",G67&lt;&gt;"",H67&lt;&gt;"",I67&lt;&gt;"",K67&lt;&gt;"")),"Incompleta","OK")))</f>
        <v/>
      </c>
    </row>
    <row r="68">
      <c r="A68" s="13" t="n"/>
      <c r="B68" s="8" t="n"/>
      <c r="C68" s="8" t="n"/>
      <c r="D68" s="8" t="n"/>
      <c r="E68" s="14" t="n"/>
      <c r="F68" s="15">
        <f>IF(E68="","",IF(E68&lt;1,"N1",IF(E68&lt;30,"N2",IF(E68&lt;57.5,"N3","N4"))))</f>
        <v/>
      </c>
      <c r="G68" s="13" t="n"/>
      <c r="H68" s="13" t="n"/>
      <c r="I68" s="8" t="n"/>
      <c r="J68" s="15">
        <f>IFERROR(VLOOKUP(I68,Listas!$DK$2:$DL$250,2,FALSE),"")</f>
        <v/>
      </c>
      <c r="K68" s="14" t="n"/>
      <c r="L68" s="14" t="n"/>
      <c r="M68" s="16" t="n"/>
      <c r="N68" s="16" t="n"/>
      <c r="O68" s="8" t="n"/>
      <c r="Q68" s="17">
        <f>IF(NOT(OR(A68&lt;&gt;"",B68&lt;&gt;"",C68&lt;&gt;"",D68&lt;&gt;"",E68&lt;&gt;"",G68&lt;&gt;"",H68&lt;&gt;"",I68&lt;&gt;"",K68&lt;&gt;"",L68&lt;&gt;"",M68&lt;&gt;"",N68&lt;&gt;"",O68&lt;&gt;"")),"",IF(NOT(AND(OR(A68="",AND(LEN(A68)=12,ISNUMBER(--A68))),OR(B68="",COUNTIF('2. Proyectos'!$A$5:$A$54,B68)&gt;0),OR(D68="",COUNTIF(Listas!$CP$2:$CP$12,D68)&gt;0),OR(E68="",AND(ISNUMBER(E68),E68&gt;0)),OR(G68="",AND(ISNUMBER(G68),G68&gt;=2018,G68&lt;=2025)),OR(H68="",AND(ISNUMBER(H68),H68&gt;=1,H68&lt;=12)),OR(I68="",COUNTIF(Listas!$H$2:$H$250,I68)&gt;0),OR(K68="",AND(ISNUMBER(K68),K68&gt;0)),OR(L68="",AND(ISNUMBER(L68),L68&gt;0)),OR(M68="",AND(ISNUMBER(M68),M68&gt;=0)),OR(N68="",COUNTIF(Listas!$BC$2:$BC$3,N68)&gt;0))),"Dato inválido",IF(NOT(AND(A68&lt;&gt;"",B68&lt;&gt;"",C68&lt;&gt;"",G68&lt;&gt;"",H68&lt;&gt;"",I68&lt;&gt;"",K68&lt;&gt;"")),"Incompleta","OK")))</f>
        <v/>
      </c>
    </row>
    <row r="69">
      <c r="A69" s="18" t="n"/>
      <c r="B69" s="6" t="n"/>
      <c r="C69" s="6" t="n"/>
      <c r="D69" s="6" t="n"/>
      <c r="E69" s="19" t="n"/>
      <c r="F69" s="15">
        <f>IF(E69="","",IF(E69&lt;1,"N1",IF(E69&lt;30,"N2",IF(E69&lt;57.5,"N3","N4"))))</f>
        <v/>
      </c>
      <c r="G69" s="18" t="n"/>
      <c r="H69" s="18" t="n"/>
      <c r="I69" s="6" t="n"/>
      <c r="J69" s="15">
        <f>IFERROR(VLOOKUP(I69,Listas!$DK$2:$DL$250,2,FALSE),"")</f>
        <v/>
      </c>
      <c r="K69" s="19" t="n"/>
      <c r="L69" s="19" t="n"/>
      <c r="M69" s="20" t="n"/>
      <c r="N69" s="20" t="n"/>
      <c r="O69" s="6" t="n"/>
      <c r="Q69" s="17">
        <f>IF(NOT(OR(A69&lt;&gt;"",B69&lt;&gt;"",C69&lt;&gt;"",D69&lt;&gt;"",E69&lt;&gt;"",G69&lt;&gt;"",H69&lt;&gt;"",I69&lt;&gt;"",K69&lt;&gt;"",L69&lt;&gt;"",M69&lt;&gt;"",N69&lt;&gt;"",O69&lt;&gt;"")),"",IF(NOT(AND(OR(A69="",AND(LEN(A69)=12,ISNUMBER(--A69))),OR(B69="",COUNTIF('2. Proyectos'!$A$5:$A$54,B69)&gt;0),OR(D69="",COUNTIF(Listas!$CP$2:$CP$12,D69)&gt;0),OR(E69="",AND(ISNUMBER(E69),E69&gt;0)),OR(G69="",AND(ISNUMBER(G69),G69&gt;=2018,G69&lt;=2025)),OR(H69="",AND(ISNUMBER(H69),H69&gt;=1,H69&lt;=12)),OR(I69="",COUNTIF(Listas!$H$2:$H$250,I69)&gt;0),OR(K69="",AND(ISNUMBER(K69),K69&gt;0)),OR(L69="",AND(ISNUMBER(L69),L69&gt;0)),OR(M69="",AND(ISNUMBER(M69),M69&gt;=0)),OR(N69="",COUNTIF(Listas!$BC$2:$BC$3,N69)&gt;0))),"Dato inválido",IF(NOT(AND(A69&lt;&gt;"",B69&lt;&gt;"",C69&lt;&gt;"",G69&lt;&gt;"",H69&lt;&gt;"",I69&lt;&gt;"",K69&lt;&gt;"")),"Incompleta","OK")))</f>
        <v/>
      </c>
    </row>
    <row r="70">
      <c r="A70" s="13" t="n"/>
      <c r="B70" s="8" t="n"/>
      <c r="C70" s="8" t="n"/>
      <c r="D70" s="8" t="n"/>
      <c r="E70" s="14" t="n"/>
      <c r="F70" s="15">
        <f>IF(E70="","",IF(E70&lt;1,"N1",IF(E70&lt;30,"N2",IF(E70&lt;57.5,"N3","N4"))))</f>
        <v/>
      </c>
      <c r="G70" s="13" t="n"/>
      <c r="H70" s="13" t="n"/>
      <c r="I70" s="8" t="n"/>
      <c r="J70" s="15">
        <f>IFERROR(VLOOKUP(I70,Listas!$DK$2:$DL$250,2,FALSE),"")</f>
        <v/>
      </c>
      <c r="K70" s="14" t="n"/>
      <c r="L70" s="14" t="n"/>
      <c r="M70" s="16" t="n"/>
      <c r="N70" s="16" t="n"/>
      <c r="O70" s="8" t="n"/>
      <c r="Q70" s="17">
        <f>IF(NOT(OR(A70&lt;&gt;"",B70&lt;&gt;"",C70&lt;&gt;"",D70&lt;&gt;"",E70&lt;&gt;"",G70&lt;&gt;"",H70&lt;&gt;"",I70&lt;&gt;"",K70&lt;&gt;"",L70&lt;&gt;"",M70&lt;&gt;"",N70&lt;&gt;"",O70&lt;&gt;"")),"",IF(NOT(AND(OR(A70="",AND(LEN(A70)=12,ISNUMBER(--A70))),OR(B70="",COUNTIF('2. Proyectos'!$A$5:$A$54,B70)&gt;0),OR(D70="",COUNTIF(Listas!$CP$2:$CP$12,D70)&gt;0),OR(E70="",AND(ISNUMBER(E70),E70&gt;0)),OR(G70="",AND(ISNUMBER(G70),G70&gt;=2018,G70&lt;=2025)),OR(H70="",AND(ISNUMBER(H70),H70&gt;=1,H70&lt;=12)),OR(I70="",COUNTIF(Listas!$H$2:$H$250,I70)&gt;0),OR(K70="",AND(ISNUMBER(K70),K70&gt;0)),OR(L70="",AND(ISNUMBER(L70),L70&gt;0)),OR(M70="",AND(ISNUMBER(M70),M70&gt;=0)),OR(N70="",COUNTIF(Listas!$BC$2:$BC$3,N70)&gt;0))),"Dato inválido",IF(NOT(AND(A70&lt;&gt;"",B70&lt;&gt;"",C70&lt;&gt;"",G70&lt;&gt;"",H70&lt;&gt;"",I70&lt;&gt;"",K70&lt;&gt;"")),"Incompleta","OK")))</f>
        <v/>
      </c>
    </row>
    <row r="71">
      <c r="A71" s="18" t="n"/>
      <c r="B71" s="6" t="n"/>
      <c r="C71" s="6" t="n"/>
      <c r="D71" s="6" t="n"/>
      <c r="E71" s="19" t="n"/>
      <c r="F71" s="15">
        <f>IF(E71="","",IF(E71&lt;1,"N1",IF(E71&lt;30,"N2",IF(E71&lt;57.5,"N3","N4"))))</f>
        <v/>
      </c>
      <c r="G71" s="18" t="n"/>
      <c r="H71" s="18" t="n"/>
      <c r="I71" s="6" t="n"/>
      <c r="J71" s="15">
        <f>IFERROR(VLOOKUP(I71,Listas!$DK$2:$DL$250,2,FALSE),"")</f>
        <v/>
      </c>
      <c r="K71" s="19" t="n"/>
      <c r="L71" s="19" t="n"/>
      <c r="M71" s="20" t="n"/>
      <c r="N71" s="20" t="n"/>
      <c r="O71" s="6" t="n"/>
      <c r="Q71" s="17">
        <f>IF(NOT(OR(A71&lt;&gt;"",B71&lt;&gt;"",C71&lt;&gt;"",D71&lt;&gt;"",E71&lt;&gt;"",G71&lt;&gt;"",H71&lt;&gt;"",I71&lt;&gt;"",K71&lt;&gt;"",L71&lt;&gt;"",M71&lt;&gt;"",N71&lt;&gt;"",O71&lt;&gt;"")),"",IF(NOT(AND(OR(A71="",AND(LEN(A71)=12,ISNUMBER(--A71))),OR(B71="",COUNTIF('2. Proyectos'!$A$5:$A$54,B71)&gt;0),OR(D71="",COUNTIF(Listas!$CP$2:$CP$12,D71)&gt;0),OR(E71="",AND(ISNUMBER(E71),E71&gt;0)),OR(G71="",AND(ISNUMBER(G71),G71&gt;=2018,G71&lt;=2025)),OR(H71="",AND(ISNUMBER(H71),H71&gt;=1,H71&lt;=12)),OR(I71="",COUNTIF(Listas!$H$2:$H$250,I71)&gt;0),OR(K71="",AND(ISNUMBER(K71),K71&gt;0)),OR(L71="",AND(ISNUMBER(L71),L71&gt;0)),OR(M71="",AND(ISNUMBER(M71),M71&gt;=0)),OR(N71="",COUNTIF(Listas!$BC$2:$BC$3,N71)&gt;0))),"Dato inválido",IF(NOT(AND(A71&lt;&gt;"",B71&lt;&gt;"",C71&lt;&gt;"",G71&lt;&gt;"",H71&lt;&gt;"",I71&lt;&gt;"",K71&lt;&gt;"")),"Incompleta","OK")))</f>
        <v/>
      </c>
    </row>
    <row r="72">
      <c r="A72" s="13" t="n"/>
      <c r="B72" s="8" t="n"/>
      <c r="C72" s="8" t="n"/>
      <c r="D72" s="8" t="n"/>
      <c r="E72" s="14" t="n"/>
      <c r="F72" s="15">
        <f>IF(E72="","",IF(E72&lt;1,"N1",IF(E72&lt;30,"N2",IF(E72&lt;57.5,"N3","N4"))))</f>
        <v/>
      </c>
      <c r="G72" s="13" t="n"/>
      <c r="H72" s="13" t="n"/>
      <c r="I72" s="8" t="n"/>
      <c r="J72" s="15">
        <f>IFERROR(VLOOKUP(I72,Listas!$DK$2:$DL$250,2,FALSE),"")</f>
        <v/>
      </c>
      <c r="K72" s="14" t="n"/>
      <c r="L72" s="14" t="n"/>
      <c r="M72" s="16" t="n"/>
      <c r="N72" s="16" t="n"/>
      <c r="O72" s="8" t="n"/>
      <c r="Q72" s="17">
        <f>IF(NOT(OR(A72&lt;&gt;"",B72&lt;&gt;"",C72&lt;&gt;"",D72&lt;&gt;"",E72&lt;&gt;"",G72&lt;&gt;"",H72&lt;&gt;"",I72&lt;&gt;"",K72&lt;&gt;"",L72&lt;&gt;"",M72&lt;&gt;"",N72&lt;&gt;"",O72&lt;&gt;"")),"",IF(NOT(AND(OR(A72="",AND(LEN(A72)=12,ISNUMBER(--A72))),OR(B72="",COUNTIF('2. Proyectos'!$A$5:$A$54,B72)&gt;0),OR(D72="",COUNTIF(Listas!$CP$2:$CP$12,D72)&gt;0),OR(E72="",AND(ISNUMBER(E72),E72&gt;0)),OR(G72="",AND(ISNUMBER(G72),G72&gt;=2018,G72&lt;=2025)),OR(H72="",AND(ISNUMBER(H72),H72&gt;=1,H72&lt;=12)),OR(I72="",COUNTIF(Listas!$H$2:$H$250,I72)&gt;0),OR(K72="",AND(ISNUMBER(K72),K72&gt;0)),OR(L72="",AND(ISNUMBER(L72),L72&gt;0)),OR(M72="",AND(ISNUMBER(M72),M72&gt;=0)),OR(N72="",COUNTIF(Listas!$BC$2:$BC$3,N72)&gt;0))),"Dato inválido",IF(NOT(AND(A72&lt;&gt;"",B72&lt;&gt;"",C72&lt;&gt;"",G72&lt;&gt;"",H72&lt;&gt;"",I72&lt;&gt;"",K72&lt;&gt;"")),"Incompleta","OK")))</f>
        <v/>
      </c>
    </row>
    <row r="73">
      <c r="A73" s="18" t="n"/>
      <c r="B73" s="6" t="n"/>
      <c r="C73" s="6" t="n"/>
      <c r="D73" s="6" t="n"/>
      <c r="E73" s="19" t="n"/>
      <c r="F73" s="15">
        <f>IF(E73="","",IF(E73&lt;1,"N1",IF(E73&lt;30,"N2",IF(E73&lt;57.5,"N3","N4"))))</f>
        <v/>
      </c>
      <c r="G73" s="18" t="n"/>
      <c r="H73" s="18" t="n"/>
      <c r="I73" s="6" t="n"/>
      <c r="J73" s="15">
        <f>IFERROR(VLOOKUP(I73,Listas!$DK$2:$DL$250,2,FALSE),"")</f>
        <v/>
      </c>
      <c r="K73" s="19" t="n"/>
      <c r="L73" s="19" t="n"/>
      <c r="M73" s="20" t="n"/>
      <c r="N73" s="20" t="n"/>
      <c r="O73" s="6" t="n"/>
      <c r="Q73" s="17">
        <f>IF(NOT(OR(A73&lt;&gt;"",B73&lt;&gt;"",C73&lt;&gt;"",D73&lt;&gt;"",E73&lt;&gt;"",G73&lt;&gt;"",H73&lt;&gt;"",I73&lt;&gt;"",K73&lt;&gt;"",L73&lt;&gt;"",M73&lt;&gt;"",N73&lt;&gt;"",O73&lt;&gt;"")),"",IF(NOT(AND(OR(A73="",AND(LEN(A73)=12,ISNUMBER(--A73))),OR(B73="",COUNTIF('2. Proyectos'!$A$5:$A$54,B73)&gt;0),OR(D73="",COUNTIF(Listas!$CP$2:$CP$12,D73)&gt;0),OR(E73="",AND(ISNUMBER(E73),E73&gt;0)),OR(G73="",AND(ISNUMBER(G73),G73&gt;=2018,G73&lt;=2025)),OR(H73="",AND(ISNUMBER(H73),H73&gt;=1,H73&lt;=12)),OR(I73="",COUNTIF(Listas!$H$2:$H$250,I73)&gt;0),OR(K73="",AND(ISNUMBER(K73),K73&gt;0)),OR(L73="",AND(ISNUMBER(L73),L73&gt;0)),OR(M73="",AND(ISNUMBER(M73),M73&gt;=0)),OR(N73="",COUNTIF(Listas!$BC$2:$BC$3,N73)&gt;0))),"Dato inválido",IF(NOT(AND(A73&lt;&gt;"",B73&lt;&gt;"",C73&lt;&gt;"",G73&lt;&gt;"",H73&lt;&gt;"",I73&lt;&gt;"",K73&lt;&gt;"")),"Incompleta","OK")))</f>
        <v/>
      </c>
    </row>
    <row r="74">
      <c r="A74" s="13" t="n"/>
      <c r="B74" s="8" t="n"/>
      <c r="C74" s="8" t="n"/>
      <c r="D74" s="8" t="n"/>
      <c r="E74" s="14" t="n"/>
      <c r="F74" s="15">
        <f>IF(E74="","",IF(E74&lt;1,"N1",IF(E74&lt;30,"N2",IF(E74&lt;57.5,"N3","N4"))))</f>
        <v/>
      </c>
      <c r="G74" s="13" t="n"/>
      <c r="H74" s="13" t="n"/>
      <c r="I74" s="8" t="n"/>
      <c r="J74" s="15">
        <f>IFERROR(VLOOKUP(I74,Listas!$DK$2:$DL$250,2,FALSE),"")</f>
        <v/>
      </c>
      <c r="K74" s="14" t="n"/>
      <c r="L74" s="14" t="n"/>
      <c r="M74" s="16" t="n"/>
      <c r="N74" s="16" t="n"/>
      <c r="O74" s="8" t="n"/>
      <c r="Q74" s="17">
        <f>IF(NOT(OR(A74&lt;&gt;"",B74&lt;&gt;"",C74&lt;&gt;"",D74&lt;&gt;"",E74&lt;&gt;"",G74&lt;&gt;"",H74&lt;&gt;"",I74&lt;&gt;"",K74&lt;&gt;"",L74&lt;&gt;"",M74&lt;&gt;"",N74&lt;&gt;"",O74&lt;&gt;"")),"",IF(NOT(AND(OR(A74="",AND(LEN(A74)=12,ISNUMBER(--A74))),OR(B74="",COUNTIF('2. Proyectos'!$A$5:$A$54,B74)&gt;0),OR(D74="",COUNTIF(Listas!$CP$2:$CP$12,D74)&gt;0),OR(E74="",AND(ISNUMBER(E74),E74&gt;0)),OR(G74="",AND(ISNUMBER(G74),G74&gt;=2018,G74&lt;=2025)),OR(H74="",AND(ISNUMBER(H74),H74&gt;=1,H74&lt;=12)),OR(I74="",COUNTIF(Listas!$H$2:$H$250,I74)&gt;0),OR(K74="",AND(ISNUMBER(K74),K74&gt;0)),OR(L74="",AND(ISNUMBER(L74),L74&gt;0)),OR(M74="",AND(ISNUMBER(M74),M74&gt;=0)),OR(N74="",COUNTIF(Listas!$BC$2:$BC$3,N74)&gt;0))),"Dato inválido",IF(NOT(AND(A74&lt;&gt;"",B74&lt;&gt;"",C74&lt;&gt;"",G74&lt;&gt;"",H74&lt;&gt;"",I74&lt;&gt;"",K74&lt;&gt;"")),"Incompleta","OK")))</f>
        <v/>
      </c>
    </row>
    <row r="75">
      <c r="A75" s="18" t="n"/>
      <c r="B75" s="6" t="n"/>
      <c r="C75" s="6" t="n"/>
      <c r="D75" s="6" t="n"/>
      <c r="E75" s="19" t="n"/>
      <c r="F75" s="15">
        <f>IF(E75="","",IF(E75&lt;1,"N1",IF(E75&lt;30,"N2",IF(E75&lt;57.5,"N3","N4"))))</f>
        <v/>
      </c>
      <c r="G75" s="18" t="n"/>
      <c r="H75" s="18" t="n"/>
      <c r="I75" s="6" t="n"/>
      <c r="J75" s="15">
        <f>IFERROR(VLOOKUP(I75,Listas!$DK$2:$DL$250,2,FALSE),"")</f>
        <v/>
      </c>
      <c r="K75" s="19" t="n"/>
      <c r="L75" s="19" t="n"/>
      <c r="M75" s="20" t="n"/>
      <c r="N75" s="20" t="n"/>
      <c r="O75" s="6" t="n"/>
      <c r="Q75" s="17">
        <f>IF(NOT(OR(A75&lt;&gt;"",B75&lt;&gt;"",C75&lt;&gt;"",D75&lt;&gt;"",E75&lt;&gt;"",G75&lt;&gt;"",H75&lt;&gt;"",I75&lt;&gt;"",K75&lt;&gt;"",L75&lt;&gt;"",M75&lt;&gt;"",N75&lt;&gt;"",O75&lt;&gt;"")),"",IF(NOT(AND(OR(A75="",AND(LEN(A75)=12,ISNUMBER(--A75))),OR(B75="",COUNTIF('2. Proyectos'!$A$5:$A$54,B75)&gt;0),OR(D75="",COUNTIF(Listas!$CP$2:$CP$12,D75)&gt;0),OR(E75="",AND(ISNUMBER(E75),E75&gt;0)),OR(G75="",AND(ISNUMBER(G75),G75&gt;=2018,G75&lt;=2025)),OR(H75="",AND(ISNUMBER(H75),H75&gt;=1,H75&lt;=12)),OR(I75="",COUNTIF(Listas!$H$2:$H$250,I75)&gt;0),OR(K75="",AND(ISNUMBER(K75),K75&gt;0)),OR(L75="",AND(ISNUMBER(L75),L75&gt;0)),OR(M75="",AND(ISNUMBER(M75),M75&gt;=0)),OR(N75="",COUNTIF(Listas!$BC$2:$BC$3,N75)&gt;0))),"Dato inválido",IF(NOT(AND(A75&lt;&gt;"",B75&lt;&gt;"",C75&lt;&gt;"",G75&lt;&gt;"",H75&lt;&gt;"",I75&lt;&gt;"",K75&lt;&gt;"")),"Incompleta","OK")))</f>
        <v/>
      </c>
    </row>
    <row r="76">
      <c r="A76" s="13" t="n"/>
      <c r="B76" s="8" t="n"/>
      <c r="C76" s="8" t="n"/>
      <c r="D76" s="8" t="n"/>
      <c r="E76" s="14" t="n"/>
      <c r="F76" s="15">
        <f>IF(E76="","",IF(E76&lt;1,"N1",IF(E76&lt;30,"N2",IF(E76&lt;57.5,"N3","N4"))))</f>
        <v/>
      </c>
      <c r="G76" s="13" t="n"/>
      <c r="H76" s="13" t="n"/>
      <c r="I76" s="8" t="n"/>
      <c r="J76" s="15">
        <f>IFERROR(VLOOKUP(I76,Listas!$DK$2:$DL$250,2,FALSE),"")</f>
        <v/>
      </c>
      <c r="K76" s="14" t="n"/>
      <c r="L76" s="14" t="n"/>
      <c r="M76" s="16" t="n"/>
      <c r="N76" s="16" t="n"/>
      <c r="O76" s="8" t="n"/>
      <c r="Q76" s="17">
        <f>IF(NOT(OR(A76&lt;&gt;"",B76&lt;&gt;"",C76&lt;&gt;"",D76&lt;&gt;"",E76&lt;&gt;"",G76&lt;&gt;"",H76&lt;&gt;"",I76&lt;&gt;"",K76&lt;&gt;"",L76&lt;&gt;"",M76&lt;&gt;"",N76&lt;&gt;"",O76&lt;&gt;"")),"",IF(NOT(AND(OR(A76="",AND(LEN(A76)=12,ISNUMBER(--A76))),OR(B76="",COUNTIF('2. Proyectos'!$A$5:$A$54,B76)&gt;0),OR(D76="",COUNTIF(Listas!$CP$2:$CP$12,D76)&gt;0),OR(E76="",AND(ISNUMBER(E76),E76&gt;0)),OR(G76="",AND(ISNUMBER(G76),G76&gt;=2018,G76&lt;=2025)),OR(H76="",AND(ISNUMBER(H76),H76&gt;=1,H76&lt;=12)),OR(I76="",COUNTIF(Listas!$H$2:$H$250,I76)&gt;0),OR(K76="",AND(ISNUMBER(K76),K76&gt;0)),OR(L76="",AND(ISNUMBER(L76),L76&gt;0)),OR(M76="",AND(ISNUMBER(M76),M76&gt;=0)),OR(N76="",COUNTIF(Listas!$BC$2:$BC$3,N76)&gt;0))),"Dato inválido",IF(NOT(AND(A76&lt;&gt;"",B76&lt;&gt;"",C76&lt;&gt;"",G76&lt;&gt;"",H76&lt;&gt;"",I76&lt;&gt;"",K76&lt;&gt;"")),"Incompleta","OK")))</f>
        <v/>
      </c>
    </row>
    <row r="77">
      <c r="A77" s="18" t="n"/>
      <c r="B77" s="6" t="n"/>
      <c r="C77" s="6" t="n"/>
      <c r="D77" s="6" t="n"/>
      <c r="E77" s="19" t="n"/>
      <c r="F77" s="15">
        <f>IF(E77="","",IF(E77&lt;1,"N1",IF(E77&lt;30,"N2",IF(E77&lt;57.5,"N3","N4"))))</f>
        <v/>
      </c>
      <c r="G77" s="18" t="n"/>
      <c r="H77" s="18" t="n"/>
      <c r="I77" s="6" t="n"/>
      <c r="J77" s="15">
        <f>IFERROR(VLOOKUP(I77,Listas!$DK$2:$DL$250,2,FALSE),"")</f>
        <v/>
      </c>
      <c r="K77" s="19" t="n"/>
      <c r="L77" s="19" t="n"/>
      <c r="M77" s="20" t="n"/>
      <c r="N77" s="20" t="n"/>
      <c r="O77" s="6" t="n"/>
      <c r="Q77" s="17">
        <f>IF(NOT(OR(A77&lt;&gt;"",B77&lt;&gt;"",C77&lt;&gt;"",D77&lt;&gt;"",E77&lt;&gt;"",G77&lt;&gt;"",H77&lt;&gt;"",I77&lt;&gt;"",K77&lt;&gt;"",L77&lt;&gt;"",M77&lt;&gt;"",N77&lt;&gt;"",O77&lt;&gt;"")),"",IF(NOT(AND(OR(A77="",AND(LEN(A77)=12,ISNUMBER(--A77))),OR(B77="",COUNTIF('2. Proyectos'!$A$5:$A$54,B77)&gt;0),OR(D77="",COUNTIF(Listas!$CP$2:$CP$12,D77)&gt;0),OR(E77="",AND(ISNUMBER(E77),E77&gt;0)),OR(G77="",AND(ISNUMBER(G77),G77&gt;=2018,G77&lt;=2025)),OR(H77="",AND(ISNUMBER(H77),H77&gt;=1,H77&lt;=12)),OR(I77="",COUNTIF(Listas!$H$2:$H$250,I77)&gt;0),OR(K77="",AND(ISNUMBER(K77),K77&gt;0)),OR(L77="",AND(ISNUMBER(L77),L77&gt;0)),OR(M77="",AND(ISNUMBER(M77),M77&gt;=0)),OR(N77="",COUNTIF(Listas!$BC$2:$BC$3,N77)&gt;0))),"Dato inválido",IF(NOT(AND(A77&lt;&gt;"",B77&lt;&gt;"",C77&lt;&gt;"",G77&lt;&gt;"",H77&lt;&gt;"",I77&lt;&gt;"",K77&lt;&gt;"")),"Incompleta","OK")))</f>
        <v/>
      </c>
    </row>
    <row r="78">
      <c r="A78" s="13" t="n"/>
      <c r="B78" s="8" t="n"/>
      <c r="C78" s="8" t="n"/>
      <c r="D78" s="8" t="n"/>
      <c r="E78" s="14" t="n"/>
      <c r="F78" s="15">
        <f>IF(E78="","",IF(E78&lt;1,"N1",IF(E78&lt;30,"N2",IF(E78&lt;57.5,"N3","N4"))))</f>
        <v/>
      </c>
      <c r="G78" s="13" t="n"/>
      <c r="H78" s="13" t="n"/>
      <c r="I78" s="8" t="n"/>
      <c r="J78" s="15">
        <f>IFERROR(VLOOKUP(I78,Listas!$DK$2:$DL$250,2,FALSE),"")</f>
        <v/>
      </c>
      <c r="K78" s="14" t="n"/>
      <c r="L78" s="14" t="n"/>
      <c r="M78" s="16" t="n"/>
      <c r="N78" s="16" t="n"/>
      <c r="O78" s="8" t="n"/>
      <c r="Q78" s="17">
        <f>IF(NOT(OR(A78&lt;&gt;"",B78&lt;&gt;"",C78&lt;&gt;"",D78&lt;&gt;"",E78&lt;&gt;"",G78&lt;&gt;"",H78&lt;&gt;"",I78&lt;&gt;"",K78&lt;&gt;"",L78&lt;&gt;"",M78&lt;&gt;"",N78&lt;&gt;"",O78&lt;&gt;"")),"",IF(NOT(AND(OR(A78="",AND(LEN(A78)=12,ISNUMBER(--A78))),OR(B78="",COUNTIF('2. Proyectos'!$A$5:$A$54,B78)&gt;0),OR(D78="",COUNTIF(Listas!$CP$2:$CP$12,D78)&gt;0),OR(E78="",AND(ISNUMBER(E78),E78&gt;0)),OR(G78="",AND(ISNUMBER(G78),G78&gt;=2018,G78&lt;=2025)),OR(H78="",AND(ISNUMBER(H78),H78&gt;=1,H78&lt;=12)),OR(I78="",COUNTIF(Listas!$H$2:$H$250,I78)&gt;0),OR(K78="",AND(ISNUMBER(K78),K78&gt;0)),OR(L78="",AND(ISNUMBER(L78),L78&gt;0)),OR(M78="",AND(ISNUMBER(M78),M78&gt;=0)),OR(N78="",COUNTIF(Listas!$BC$2:$BC$3,N78)&gt;0))),"Dato inválido",IF(NOT(AND(A78&lt;&gt;"",B78&lt;&gt;"",C78&lt;&gt;"",G78&lt;&gt;"",H78&lt;&gt;"",I78&lt;&gt;"",K78&lt;&gt;"")),"Incompleta","OK")))</f>
        <v/>
      </c>
    </row>
    <row r="79">
      <c r="A79" s="18" t="n"/>
      <c r="B79" s="6" t="n"/>
      <c r="C79" s="6" t="n"/>
      <c r="D79" s="6" t="n"/>
      <c r="E79" s="19" t="n"/>
      <c r="F79" s="15">
        <f>IF(E79="","",IF(E79&lt;1,"N1",IF(E79&lt;30,"N2",IF(E79&lt;57.5,"N3","N4"))))</f>
        <v/>
      </c>
      <c r="G79" s="18" t="n"/>
      <c r="H79" s="18" t="n"/>
      <c r="I79" s="6" t="n"/>
      <c r="J79" s="15">
        <f>IFERROR(VLOOKUP(I79,Listas!$DK$2:$DL$250,2,FALSE),"")</f>
        <v/>
      </c>
      <c r="K79" s="19" t="n"/>
      <c r="L79" s="19" t="n"/>
      <c r="M79" s="20" t="n"/>
      <c r="N79" s="20" t="n"/>
      <c r="O79" s="6" t="n"/>
      <c r="Q79" s="17">
        <f>IF(NOT(OR(A79&lt;&gt;"",B79&lt;&gt;"",C79&lt;&gt;"",D79&lt;&gt;"",E79&lt;&gt;"",G79&lt;&gt;"",H79&lt;&gt;"",I79&lt;&gt;"",K79&lt;&gt;"",L79&lt;&gt;"",M79&lt;&gt;"",N79&lt;&gt;"",O79&lt;&gt;"")),"",IF(NOT(AND(OR(A79="",AND(LEN(A79)=12,ISNUMBER(--A79))),OR(B79="",COUNTIF('2. Proyectos'!$A$5:$A$54,B79)&gt;0),OR(D79="",COUNTIF(Listas!$CP$2:$CP$12,D79)&gt;0),OR(E79="",AND(ISNUMBER(E79),E79&gt;0)),OR(G79="",AND(ISNUMBER(G79),G79&gt;=2018,G79&lt;=2025)),OR(H79="",AND(ISNUMBER(H79),H79&gt;=1,H79&lt;=12)),OR(I79="",COUNTIF(Listas!$H$2:$H$250,I79)&gt;0),OR(K79="",AND(ISNUMBER(K79),K79&gt;0)),OR(L79="",AND(ISNUMBER(L79),L79&gt;0)),OR(M79="",AND(ISNUMBER(M79),M79&gt;=0)),OR(N79="",COUNTIF(Listas!$BC$2:$BC$3,N79)&gt;0))),"Dato inválido",IF(NOT(AND(A79&lt;&gt;"",B79&lt;&gt;"",C79&lt;&gt;"",G79&lt;&gt;"",H79&lt;&gt;"",I79&lt;&gt;"",K79&lt;&gt;"")),"Incompleta","OK")))</f>
        <v/>
      </c>
    </row>
    <row r="80">
      <c r="A80" s="13" t="n"/>
      <c r="B80" s="8" t="n"/>
      <c r="C80" s="8" t="n"/>
      <c r="D80" s="8" t="n"/>
      <c r="E80" s="14" t="n"/>
      <c r="F80" s="15">
        <f>IF(E80="","",IF(E80&lt;1,"N1",IF(E80&lt;30,"N2",IF(E80&lt;57.5,"N3","N4"))))</f>
        <v/>
      </c>
      <c r="G80" s="13" t="n"/>
      <c r="H80" s="13" t="n"/>
      <c r="I80" s="8" t="n"/>
      <c r="J80" s="15">
        <f>IFERROR(VLOOKUP(I80,Listas!$DK$2:$DL$250,2,FALSE),"")</f>
        <v/>
      </c>
      <c r="K80" s="14" t="n"/>
      <c r="L80" s="14" t="n"/>
      <c r="M80" s="16" t="n"/>
      <c r="N80" s="16" t="n"/>
      <c r="O80" s="8" t="n"/>
      <c r="Q80" s="17">
        <f>IF(NOT(OR(A80&lt;&gt;"",B80&lt;&gt;"",C80&lt;&gt;"",D80&lt;&gt;"",E80&lt;&gt;"",G80&lt;&gt;"",H80&lt;&gt;"",I80&lt;&gt;"",K80&lt;&gt;"",L80&lt;&gt;"",M80&lt;&gt;"",N80&lt;&gt;"",O80&lt;&gt;"")),"",IF(NOT(AND(OR(A80="",AND(LEN(A80)=12,ISNUMBER(--A80))),OR(B80="",COUNTIF('2. Proyectos'!$A$5:$A$54,B80)&gt;0),OR(D80="",COUNTIF(Listas!$CP$2:$CP$12,D80)&gt;0),OR(E80="",AND(ISNUMBER(E80),E80&gt;0)),OR(G80="",AND(ISNUMBER(G80),G80&gt;=2018,G80&lt;=2025)),OR(H80="",AND(ISNUMBER(H80),H80&gt;=1,H80&lt;=12)),OR(I80="",COUNTIF(Listas!$H$2:$H$250,I80)&gt;0),OR(K80="",AND(ISNUMBER(K80),K80&gt;0)),OR(L80="",AND(ISNUMBER(L80),L80&gt;0)),OR(M80="",AND(ISNUMBER(M80),M80&gt;=0)),OR(N80="",COUNTIF(Listas!$BC$2:$BC$3,N80)&gt;0))),"Dato inválido",IF(NOT(AND(A80&lt;&gt;"",B80&lt;&gt;"",C80&lt;&gt;"",G80&lt;&gt;"",H80&lt;&gt;"",I80&lt;&gt;"",K80&lt;&gt;"")),"Incompleta","OK")))</f>
        <v/>
      </c>
    </row>
    <row r="81">
      <c r="A81" s="18" t="n"/>
      <c r="B81" s="6" t="n"/>
      <c r="C81" s="6" t="n"/>
      <c r="D81" s="6" t="n"/>
      <c r="E81" s="19" t="n"/>
      <c r="F81" s="15">
        <f>IF(E81="","",IF(E81&lt;1,"N1",IF(E81&lt;30,"N2",IF(E81&lt;57.5,"N3","N4"))))</f>
        <v/>
      </c>
      <c r="G81" s="18" t="n"/>
      <c r="H81" s="18" t="n"/>
      <c r="I81" s="6" t="n"/>
      <c r="J81" s="15">
        <f>IFERROR(VLOOKUP(I81,Listas!$DK$2:$DL$250,2,FALSE),"")</f>
        <v/>
      </c>
      <c r="K81" s="19" t="n"/>
      <c r="L81" s="19" t="n"/>
      <c r="M81" s="20" t="n"/>
      <c r="N81" s="20" t="n"/>
      <c r="O81" s="6" t="n"/>
      <c r="Q81" s="17">
        <f>IF(NOT(OR(A81&lt;&gt;"",B81&lt;&gt;"",C81&lt;&gt;"",D81&lt;&gt;"",E81&lt;&gt;"",G81&lt;&gt;"",H81&lt;&gt;"",I81&lt;&gt;"",K81&lt;&gt;"",L81&lt;&gt;"",M81&lt;&gt;"",N81&lt;&gt;"",O81&lt;&gt;"")),"",IF(NOT(AND(OR(A81="",AND(LEN(A81)=12,ISNUMBER(--A81))),OR(B81="",COUNTIF('2. Proyectos'!$A$5:$A$54,B81)&gt;0),OR(D81="",COUNTIF(Listas!$CP$2:$CP$12,D81)&gt;0),OR(E81="",AND(ISNUMBER(E81),E81&gt;0)),OR(G81="",AND(ISNUMBER(G81),G81&gt;=2018,G81&lt;=2025)),OR(H81="",AND(ISNUMBER(H81),H81&gt;=1,H81&lt;=12)),OR(I81="",COUNTIF(Listas!$H$2:$H$250,I81)&gt;0),OR(K81="",AND(ISNUMBER(K81),K81&gt;0)),OR(L81="",AND(ISNUMBER(L81),L81&gt;0)),OR(M81="",AND(ISNUMBER(M81),M81&gt;=0)),OR(N81="",COUNTIF(Listas!$BC$2:$BC$3,N81)&gt;0))),"Dato inválido",IF(NOT(AND(A81&lt;&gt;"",B81&lt;&gt;"",C81&lt;&gt;"",G81&lt;&gt;"",H81&lt;&gt;"",I81&lt;&gt;"",K81&lt;&gt;"")),"Incompleta","OK")))</f>
        <v/>
      </c>
    </row>
    <row r="82">
      <c r="A82" s="13" t="n"/>
      <c r="B82" s="8" t="n"/>
      <c r="C82" s="8" t="n"/>
      <c r="D82" s="8" t="n"/>
      <c r="E82" s="14" t="n"/>
      <c r="F82" s="15">
        <f>IF(E82="","",IF(E82&lt;1,"N1",IF(E82&lt;30,"N2",IF(E82&lt;57.5,"N3","N4"))))</f>
        <v/>
      </c>
      <c r="G82" s="13" t="n"/>
      <c r="H82" s="13" t="n"/>
      <c r="I82" s="8" t="n"/>
      <c r="J82" s="15">
        <f>IFERROR(VLOOKUP(I82,Listas!$DK$2:$DL$250,2,FALSE),"")</f>
        <v/>
      </c>
      <c r="K82" s="14" t="n"/>
      <c r="L82" s="14" t="n"/>
      <c r="M82" s="16" t="n"/>
      <c r="N82" s="16" t="n"/>
      <c r="O82" s="8" t="n"/>
      <c r="Q82" s="17">
        <f>IF(NOT(OR(A82&lt;&gt;"",B82&lt;&gt;"",C82&lt;&gt;"",D82&lt;&gt;"",E82&lt;&gt;"",G82&lt;&gt;"",H82&lt;&gt;"",I82&lt;&gt;"",K82&lt;&gt;"",L82&lt;&gt;"",M82&lt;&gt;"",N82&lt;&gt;"",O82&lt;&gt;"")),"",IF(NOT(AND(OR(A82="",AND(LEN(A82)=12,ISNUMBER(--A82))),OR(B82="",COUNTIF('2. Proyectos'!$A$5:$A$54,B82)&gt;0),OR(D82="",COUNTIF(Listas!$CP$2:$CP$12,D82)&gt;0),OR(E82="",AND(ISNUMBER(E82),E82&gt;0)),OR(G82="",AND(ISNUMBER(G82),G82&gt;=2018,G82&lt;=2025)),OR(H82="",AND(ISNUMBER(H82),H82&gt;=1,H82&lt;=12)),OR(I82="",COUNTIF(Listas!$H$2:$H$250,I82)&gt;0),OR(K82="",AND(ISNUMBER(K82),K82&gt;0)),OR(L82="",AND(ISNUMBER(L82),L82&gt;0)),OR(M82="",AND(ISNUMBER(M82),M82&gt;=0)),OR(N82="",COUNTIF(Listas!$BC$2:$BC$3,N82)&gt;0))),"Dato inválido",IF(NOT(AND(A82&lt;&gt;"",B82&lt;&gt;"",C82&lt;&gt;"",G82&lt;&gt;"",H82&lt;&gt;"",I82&lt;&gt;"",K82&lt;&gt;"")),"Incompleta","OK")))</f>
        <v/>
      </c>
    </row>
    <row r="83">
      <c r="A83" s="18" t="n"/>
      <c r="B83" s="6" t="n"/>
      <c r="C83" s="6" t="n"/>
      <c r="D83" s="6" t="n"/>
      <c r="E83" s="19" t="n"/>
      <c r="F83" s="15">
        <f>IF(E83="","",IF(E83&lt;1,"N1",IF(E83&lt;30,"N2",IF(E83&lt;57.5,"N3","N4"))))</f>
        <v/>
      </c>
      <c r="G83" s="18" t="n"/>
      <c r="H83" s="18" t="n"/>
      <c r="I83" s="6" t="n"/>
      <c r="J83" s="15">
        <f>IFERROR(VLOOKUP(I83,Listas!$DK$2:$DL$250,2,FALSE),"")</f>
        <v/>
      </c>
      <c r="K83" s="19" t="n"/>
      <c r="L83" s="19" t="n"/>
      <c r="M83" s="20" t="n"/>
      <c r="N83" s="20" t="n"/>
      <c r="O83" s="6" t="n"/>
      <c r="Q83" s="17">
        <f>IF(NOT(OR(A83&lt;&gt;"",B83&lt;&gt;"",C83&lt;&gt;"",D83&lt;&gt;"",E83&lt;&gt;"",G83&lt;&gt;"",H83&lt;&gt;"",I83&lt;&gt;"",K83&lt;&gt;"",L83&lt;&gt;"",M83&lt;&gt;"",N83&lt;&gt;"",O83&lt;&gt;"")),"",IF(NOT(AND(OR(A83="",AND(LEN(A83)=12,ISNUMBER(--A83))),OR(B83="",COUNTIF('2. Proyectos'!$A$5:$A$54,B83)&gt;0),OR(D83="",COUNTIF(Listas!$CP$2:$CP$12,D83)&gt;0),OR(E83="",AND(ISNUMBER(E83),E83&gt;0)),OR(G83="",AND(ISNUMBER(G83),G83&gt;=2018,G83&lt;=2025)),OR(H83="",AND(ISNUMBER(H83),H83&gt;=1,H83&lt;=12)),OR(I83="",COUNTIF(Listas!$H$2:$H$250,I83)&gt;0),OR(K83="",AND(ISNUMBER(K83),K83&gt;0)),OR(L83="",AND(ISNUMBER(L83),L83&gt;0)),OR(M83="",AND(ISNUMBER(M83),M83&gt;=0)),OR(N83="",COUNTIF(Listas!$BC$2:$BC$3,N83)&gt;0))),"Dato inválido",IF(NOT(AND(A83&lt;&gt;"",B83&lt;&gt;"",C83&lt;&gt;"",G83&lt;&gt;"",H83&lt;&gt;"",I83&lt;&gt;"",K83&lt;&gt;"")),"Incompleta","OK")))</f>
        <v/>
      </c>
    </row>
    <row r="84">
      <c r="A84" s="13" t="n"/>
      <c r="B84" s="8" t="n"/>
      <c r="C84" s="8" t="n"/>
      <c r="D84" s="8" t="n"/>
      <c r="E84" s="14" t="n"/>
      <c r="F84" s="15">
        <f>IF(E84="","",IF(E84&lt;1,"N1",IF(E84&lt;30,"N2",IF(E84&lt;57.5,"N3","N4"))))</f>
        <v/>
      </c>
      <c r="G84" s="13" t="n"/>
      <c r="H84" s="13" t="n"/>
      <c r="I84" s="8" t="n"/>
      <c r="J84" s="15">
        <f>IFERROR(VLOOKUP(I84,Listas!$DK$2:$DL$250,2,FALSE),"")</f>
        <v/>
      </c>
      <c r="K84" s="14" t="n"/>
      <c r="L84" s="14" t="n"/>
      <c r="M84" s="16" t="n"/>
      <c r="N84" s="16" t="n"/>
      <c r="O84" s="8" t="n"/>
      <c r="Q84" s="17">
        <f>IF(NOT(OR(A84&lt;&gt;"",B84&lt;&gt;"",C84&lt;&gt;"",D84&lt;&gt;"",E84&lt;&gt;"",G84&lt;&gt;"",H84&lt;&gt;"",I84&lt;&gt;"",K84&lt;&gt;"",L84&lt;&gt;"",M84&lt;&gt;"",N84&lt;&gt;"",O84&lt;&gt;"")),"",IF(NOT(AND(OR(A84="",AND(LEN(A84)=12,ISNUMBER(--A84))),OR(B84="",COUNTIF('2. Proyectos'!$A$5:$A$54,B84)&gt;0),OR(D84="",COUNTIF(Listas!$CP$2:$CP$12,D84)&gt;0),OR(E84="",AND(ISNUMBER(E84),E84&gt;0)),OR(G84="",AND(ISNUMBER(G84),G84&gt;=2018,G84&lt;=2025)),OR(H84="",AND(ISNUMBER(H84),H84&gt;=1,H84&lt;=12)),OR(I84="",COUNTIF(Listas!$H$2:$H$250,I84)&gt;0),OR(K84="",AND(ISNUMBER(K84),K84&gt;0)),OR(L84="",AND(ISNUMBER(L84),L84&gt;0)),OR(M84="",AND(ISNUMBER(M84),M84&gt;=0)),OR(N84="",COUNTIF(Listas!$BC$2:$BC$3,N84)&gt;0))),"Dato inválido",IF(NOT(AND(A84&lt;&gt;"",B84&lt;&gt;"",C84&lt;&gt;"",G84&lt;&gt;"",H84&lt;&gt;"",I84&lt;&gt;"",K84&lt;&gt;"")),"Incompleta","OK")))</f>
        <v/>
      </c>
    </row>
    <row r="85">
      <c r="A85" s="18" t="n"/>
      <c r="B85" s="6" t="n"/>
      <c r="C85" s="6" t="n"/>
      <c r="D85" s="6" t="n"/>
      <c r="E85" s="19" t="n"/>
      <c r="F85" s="15">
        <f>IF(E85="","",IF(E85&lt;1,"N1",IF(E85&lt;30,"N2",IF(E85&lt;57.5,"N3","N4"))))</f>
        <v/>
      </c>
      <c r="G85" s="18" t="n"/>
      <c r="H85" s="18" t="n"/>
      <c r="I85" s="6" t="n"/>
      <c r="J85" s="15">
        <f>IFERROR(VLOOKUP(I85,Listas!$DK$2:$DL$250,2,FALSE),"")</f>
        <v/>
      </c>
      <c r="K85" s="19" t="n"/>
      <c r="L85" s="19" t="n"/>
      <c r="M85" s="20" t="n"/>
      <c r="N85" s="20" t="n"/>
      <c r="O85" s="6" t="n"/>
      <c r="Q85" s="17">
        <f>IF(NOT(OR(A85&lt;&gt;"",B85&lt;&gt;"",C85&lt;&gt;"",D85&lt;&gt;"",E85&lt;&gt;"",G85&lt;&gt;"",H85&lt;&gt;"",I85&lt;&gt;"",K85&lt;&gt;"",L85&lt;&gt;"",M85&lt;&gt;"",N85&lt;&gt;"",O85&lt;&gt;"")),"",IF(NOT(AND(OR(A85="",AND(LEN(A85)=12,ISNUMBER(--A85))),OR(B85="",COUNTIF('2. Proyectos'!$A$5:$A$54,B85)&gt;0),OR(D85="",COUNTIF(Listas!$CP$2:$CP$12,D85)&gt;0),OR(E85="",AND(ISNUMBER(E85),E85&gt;0)),OR(G85="",AND(ISNUMBER(G85),G85&gt;=2018,G85&lt;=2025)),OR(H85="",AND(ISNUMBER(H85),H85&gt;=1,H85&lt;=12)),OR(I85="",COUNTIF(Listas!$H$2:$H$250,I85)&gt;0),OR(K85="",AND(ISNUMBER(K85),K85&gt;0)),OR(L85="",AND(ISNUMBER(L85),L85&gt;0)),OR(M85="",AND(ISNUMBER(M85),M85&gt;=0)),OR(N85="",COUNTIF(Listas!$BC$2:$BC$3,N85)&gt;0))),"Dato inválido",IF(NOT(AND(A85&lt;&gt;"",B85&lt;&gt;"",C85&lt;&gt;"",G85&lt;&gt;"",H85&lt;&gt;"",I85&lt;&gt;"",K85&lt;&gt;"")),"Incompleta","OK")))</f>
        <v/>
      </c>
    </row>
    <row r="86">
      <c r="A86" s="13" t="n"/>
      <c r="B86" s="8" t="n"/>
      <c r="C86" s="8" t="n"/>
      <c r="D86" s="8" t="n"/>
      <c r="E86" s="14" t="n"/>
      <c r="F86" s="15">
        <f>IF(E86="","",IF(E86&lt;1,"N1",IF(E86&lt;30,"N2",IF(E86&lt;57.5,"N3","N4"))))</f>
        <v/>
      </c>
      <c r="G86" s="13" t="n"/>
      <c r="H86" s="13" t="n"/>
      <c r="I86" s="8" t="n"/>
      <c r="J86" s="15">
        <f>IFERROR(VLOOKUP(I86,Listas!$DK$2:$DL$250,2,FALSE),"")</f>
        <v/>
      </c>
      <c r="K86" s="14" t="n"/>
      <c r="L86" s="14" t="n"/>
      <c r="M86" s="16" t="n"/>
      <c r="N86" s="16" t="n"/>
      <c r="O86" s="8" t="n"/>
      <c r="Q86" s="17">
        <f>IF(NOT(OR(A86&lt;&gt;"",B86&lt;&gt;"",C86&lt;&gt;"",D86&lt;&gt;"",E86&lt;&gt;"",G86&lt;&gt;"",H86&lt;&gt;"",I86&lt;&gt;"",K86&lt;&gt;"",L86&lt;&gt;"",M86&lt;&gt;"",N86&lt;&gt;"",O86&lt;&gt;"")),"",IF(NOT(AND(OR(A86="",AND(LEN(A86)=12,ISNUMBER(--A86))),OR(B86="",COUNTIF('2. Proyectos'!$A$5:$A$54,B86)&gt;0),OR(D86="",COUNTIF(Listas!$CP$2:$CP$12,D86)&gt;0),OR(E86="",AND(ISNUMBER(E86),E86&gt;0)),OR(G86="",AND(ISNUMBER(G86),G86&gt;=2018,G86&lt;=2025)),OR(H86="",AND(ISNUMBER(H86),H86&gt;=1,H86&lt;=12)),OR(I86="",COUNTIF(Listas!$H$2:$H$250,I86)&gt;0),OR(K86="",AND(ISNUMBER(K86),K86&gt;0)),OR(L86="",AND(ISNUMBER(L86),L86&gt;0)),OR(M86="",AND(ISNUMBER(M86),M86&gt;=0)),OR(N86="",COUNTIF(Listas!$BC$2:$BC$3,N86)&gt;0))),"Dato inválido",IF(NOT(AND(A86&lt;&gt;"",B86&lt;&gt;"",C86&lt;&gt;"",G86&lt;&gt;"",H86&lt;&gt;"",I86&lt;&gt;"",K86&lt;&gt;"")),"Incompleta","OK")))</f>
        <v/>
      </c>
    </row>
    <row r="87">
      <c r="A87" s="18" t="n"/>
      <c r="B87" s="6" t="n"/>
      <c r="C87" s="6" t="n"/>
      <c r="D87" s="6" t="n"/>
      <c r="E87" s="19" t="n"/>
      <c r="F87" s="15">
        <f>IF(E87="","",IF(E87&lt;1,"N1",IF(E87&lt;30,"N2",IF(E87&lt;57.5,"N3","N4"))))</f>
        <v/>
      </c>
      <c r="G87" s="18" t="n"/>
      <c r="H87" s="18" t="n"/>
      <c r="I87" s="6" t="n"/>
      <c r="J87" s="15">
        <f>IFERROR(VLOOKUP(I87,Listas!$DK$2:$DL$250,2,FALSE),"")</f>
        <v/>
      </c>
      <c r="K87" s="19" t="n"/>
      <c r="L87" s="19" t="n"/>
      <c r="M87" s="20" t="n"/>
      <c r="N87" s="20" t="n"/>
      <c r="O87" s="6" t="n"/>
      <c r="Q87" s="17">
        <f>IF(NOT(OR(A87&lt;&gt;"",B87&lt;&gt;"",C87&lt;&gt;"",D87&lt;&gt;"",E87&lt;&gt;"",G87&lt;&gt;"",H87&lt;&gt;"",I87&lt;&gt;"",K87&lt;&gt;"",L87&lt;&gt;"",M87&lt;&gt;"",N87&lt;&gt;"",O87&lt;&gt;"")),"",IF(NOT(AND(OR(A87="",AND(LEN(A87)=12,ISNUMBER(--A87))),OR(B87="",COUNTIF('2. Proyectos'!$A$5:$A$54,B87)&gt;0),OR(D87="",COUNTIF(Listas!$CP$2:$CP$12,D87)&gt;0),OR(E87="",AND(ISNUMBER(E87),E87&gt;0)),OR(G87="",AND(ISNUMBER(G87),G87&gt;=2018,G87&lt;=2025)),OR(H87="",AND(ISNUMBER(H87),H87&gt;=1,H87&lt;=12)),OR(I87="",COUNTIF(Listas!$H$2:$H$250,I87)&gt;0),OR(K87="",AND(ISNUMBER(K87),K87&gt;0)),OR(L87="",AND(ISNUMBER(L87),L87&gt;0)),OR(M87="",AND(ISNUMBER(M87),M87&gt;=0)),OR(N87="",COUNTIF(Listas!$BC$2:$BC$3,N87)&gt;0))),"Dato inválido",IF(NOT(AND(A87&lt;&gt;"",B87&lt;&gt;"",C87&lt;&gt;"",G87&lt;&gt;"",H87&lt;&gt;"",I87&lt;&gt;"",K87&lt;&gt;"")),"Incompleta","OK")))</f>
        <v/>
      </c>
    </row>
    <row r="88">
      <c r="A88" s="13" t="n"/>
      <c r="B88" s="8" t="n"/>
      <c r="C88" s="8" t="n"/>
      <c r="D88" s="8" t="n"/>
      <c r="E88" s="14" t="n"/>
      <c r="F88" s="15">
        <f>IF(E88="","",IF(E88&lt;1,"N1",IF(E88&lt;30,"N2",IF(E88&lt;57.5,"N3","N4"))))</f>
        <v/>
      </c>
      <c r="G88" s="13" t="n"/>
      <c r="H88" s="13" t="n"/>
      <c r="I88" s="8" t="n"/>
      <c r="J88" s="15">
        <f>IFERROR(VLOOKUP(I88,Listas!$DK$2:$DL$250,2,FALSE),"")</f>
        <v/>
      </c>
      <c r="K88" s="14" t="n"/>
      <c r="L88" s="14" t="n"/>
      <c r="M88" s="16" t="n"/>
      <c r="N88" s="16" t="n"/>
      <c r="O88" s="8" t="n"/>
      <c r="Q88" s="17">
        <f>IF(NOT(OR(A88&lt;&gt;"",B88&lt;&gt;"",C88&lt;&gt;"",D88&lt;&gt;"",E88&lt;&gt;"",G88&lt;&gt;"",H88&lt;&gt;"",I88&lt;&gt;"",K88&lt;&gt;"",L88&lt;&gt;"",M88&lt;&gt;"",N88&lt;&gt;"",O88&lt;&gt;"")),"",IF(NOT(AND(OR(A88="",AND(LEN(A88)=12,ISNUMBER(--A88))),OR(B88="",COUNTIF('2. Proyectos'!$A$5:$A$54,B88)&gt;0),OR(D88="",COUNTIF(Listas!$CP$2:$CP$12,D88)&gt;0),OR(E88="",AND(ISNUMBER(E88),E88&gt;0)),OR(G88="",AND(ISNUMBER(G88),G88&gt;=2018,G88&lt;=2025)),OR(H88="",AND(ISNUMBER(H88),H88&gt;=1,H88&lt;=12)),OR(I88="",COUNTIF(Listas!$H$2:$H$250,I88)&gt;0),OR(K88="",AND(ISNUMBER(K88),K88&gt;0)),OR(L88="",AND(ISNUMBER(L88),L88&gt;0)),OR(M88="",AND(ISNUMBER(M88),M88&gt;=0)),OR(N88="",COUNTIF(Listas!$BC$2:$BC$3,N88)&gt;0))),"Dato inválido",IF(NOT(AND(A88&lt;&gt;"",B88&lt;&gt;"",C88&lt;&gt;"",G88&lt;&gt;"",H88&lt;&gt;"",I88&lt;&gt;"",K88&lt;&gt;"")),"Incompleta","OK")))</f>
        <v/>
      </c>
    </row>
    <row r="89">
      <c r="A89" s="18" t="n"/>
      <c r="B89" s="6" t="n"/>
      <c r="C89" s="6" t="n"/>
      <c r="D89" s="6" t="n"/>
      <c r="E89" s="19" t="n"/>
      <c r="F89" s="15">
        <f>IF(E89="","",IF(E89&lt;1,"N1",IF(E89&lt;30,"N2",IF(E89&lt;57.5,"N3","N4"))))</f>
        <v/>
      </c>
      <c r="G89" s="18" t="n"/>
      <c r="H89" s="18" t="n"/>
      <c r="I89" s="6" t="n"/>
      <c r="J89" s="15">
        <f>IFERROR(VLOOKUP(I89,Listas!$DK$2:$DL$250,2,FALSE),"")</f>
        <v/>
      </c>
      <c r="K89" s="19" t="n"/>
      <c r="L89" s="19" t="n"/>
      <c r="M89" s="20" t="n"/>
      <c r="N89" s="20" t="n"/>
      <c r="O89" s="6" t="n"/>
      <c r="Q89" s="17">
        <f>IF(NOT(OR(A89&lt;&gt;"",B89&lt;&gt;"",C89&lt;&gt;"",D89&lt;&gt;"",E89&lt;&gt;"",G89&lt;&gt;"",H89&lt;&gt;"",I89&lt;&gt;"",K89&lt;&gt;"",L89&lt;&gt;"",M89&lt;&gt;"",N89&lt;&gt;"",O89&lt;&gt;"")),"",IF(NOT(AND(OR(A89="",AND(LEN(A89)=12,ISNUMBER(--A89))),OR(B89="",COUNTIF('2. Proyectos'!$A$5:$A$54,B89)&gt;0),OR(D89="",COUNTIF(Listas!$CP$2:$CP$12,D89)&gt;0),OR(E89="",AND(ISNUMBER(E89),E89&gt;0)),OR(G89="",AND(ISNUMBER(G89),G89&gt;=2018,G89&lt;=2025)),OR(H89="",AND(ISNUMBER(H89),H89&gt;=1,H89&lt;=12)),OR(I89="",COUNTIF(Listas!$H$2:$H$250,I89)&gt;0),OR(K89="",AND(ISNUMBER(K89),K89&gt;0)),OR(L89="",AND(ISNUMBER(L89),L89&gt;0)),OR(M89="",AND(ISNUMBER(M89),M89&gt;=0)),OR(N89="",COUNTIF(Listas!$BC$2:$BC$3,N89)&gt;0))),"Dato inválido",IF(NOT(AND(A89&lt;&gt;"",B89&lt;&gt;"",C89&lt;&gt;"",G89&lt;&gt;"",H89&lt;&gt;"",I89&lt;&gt;"",K89&lt;&gt;"")),"Incompleta","OK")))</f>
        <v/>
      </c>
    </row>
    <row r="90">
      <c r="A90" s="13" t="n"/>
      <c r="B90" s="8" t="n"/>
      <c r="C90" s="8" t="n"/>
      <c r="D90" s="8" t="n"/>
      <c r="E90" s="14" t="n"/>
      <c r="F90" s="15">
        <f>IF(E90="","",IF(E90&lt;1,"N1",IF(E90&lt;30,"N2",IF(E90&lt;57.5,"N3","N4"))))</f>
        <v/>
      </c>
      <c r="G90" s="13" t="n"/>
      <c r="H90" s="13" t="n"/>
      <c r="I90" s="8" t="n"/>
      <c r="J90" s="15">
        <f>IFERROR(VLOOKUP(I90,Listas!$DK$2:$DL$250,2,FALSE),"")</f>
        <v/>
      </c>
      <c r="K90" s="14" t="n"/>
      <c r="L90" s="14" t="n"/>
      <c r="M90" s="16" t="n"/>
      <c r="N90" s="16" t="n"/>
      <c r="O90" s="8" t="n"/>
      <c r="Q90" s="17">
        <f>IF(NOT(OR(A90&lt;&gt;"",B90&lt;&gt;"",C90&lt;&gt;"",D90&lt;&gt;"",E90&lt;&gt;"",G90&lt;&gt;"",H90&lt;&gt;"",I90&lt;&gt;"",K90&lt;&gt;"",L90&lt;&gt;"",M90&lt;&gt;"",N90&lt;&gt;"",O90&lt;&gt;"")),"",IF(NOT(AND(OR(A90="",AND(LEN(A90)=12,ISNUMBER(--A90))),OR(B90="",COUNTIF('2. Proyectos'!$A$5:$A$54,B90)&gt;0),OR(D90="",COUNTIF(Listas!$CP$2:$CP$12,D90)&gt;0),OR(E90="",AND(ISNUMBER(E90),E90&gt;0)),OR(G90="",AND(ISNUMBER(G90),G90&gt;=2018,G90&lt;=2025)),OR(H90="",AND(ISNUMBER(H90),H90&gt;=1,H90&lt;=12)),OR(I90="",COUNTIF(Listas!$H$2:$H$250,I90)&gt;0),OR(K90="",AND(ISNUMBER(K90),K90&gt;0)),OR(L90="",AND(ISNUMBER(L90),L90&gt;0)),OR(M90="",AND(ISNUMBER(M90),M90&gt;=0)),OR(N90="",COUNTIF(Listas!$BC$2:$BC$3,N90)&gt;0))),"Dato inválido",IF(NOT(AND(A90&lt;&gt;"",B90&lt;&gt;"",C90&lt;&gt;"",G90&lt;&gt;"",H90&lt;&gt;"",I90&lt;&gt;"",K90&lt;&gt;"")),"Incompleta","OK")))</f>
        <v/>
      </c>
    </row>
    <row r="91">
      <c r="A91" s="18" t="n"/>
      <c r="B91" s="6" t="n"/>
      <c r="C91" s="6" t="n"/>
      <c r="D91" s="6" t="n"/>
      <c r="E91" s="19" t="n"/>
      <c r="F91" s="15">
        <f>IF(E91="","",IF(E91&lt;1,"N1",IF(E91&lt;30,"N2",IF(E91&lt;57.5,"N3","N4"))))</f>
        <v/>
      </c>
      <c r="G91" s="18" t="n"/>
      <c r="H91" s="18" t="n"/>
      <c r="I91" s="6" t="n"/>
      <c r="J91" s="15">
        <f>IFERROR(VLOOKUP(I91,Listas!$DK$2:$DL$250,2,FALSE),"")</f>
        <v/>
      </c>
      <c r="K91" s="19" t="n"/>
      <c r="L91" s="19" t="n"/>
      <c r="M91" s="20" t="n"/>
      <c r="N91" s="20" t="n"/>
      <c r="O91" s="6" t="n"/>
      <c r="Q91" s="17">
        <f>IF(NOT(OR(A91&lt;&gt;"",B91&lt;&gt;"",C91&lt;&gt;"",D91&lt;&gt;"",E91&lt;&gt;"",G91&lt;&gt;"",H91&lt;&gt;"",I91&lt;&gt;"",K91&lt;&gt;"",L91&lt;&gt;"",M91&lt;&gt;"",N91&lt;&gt;"",O91&lt;&gt;"")),"",IF(NOT(AND(OR(A91="",AND(LEN(A91)=12,ISNUMBER(--A91))),OR(B91="",COUNTIF('2. Proyectos'!$A$5:$A$54,B91)&gt;0),OR(D91="",COUNTIF(Listas!$CP$2:$CP$12,D91)&gt;0),OR(E91="",AND(ISNUMBER(E91),E91&gt;0)),OR(G91="",AND(ISNUMBER(G91),G91&gt;=2018,G91&lt;=2025)),OR(H91="",AND(ISNUMBER(H91),H91&gt;=1,H91&lt;=12)),OR(I91="",COUNTIF(Listas!$H$2:$H$250,I91)&gt;0),OR(K91="",AND(ISNUMBER(K91),K91&gt;0)),OR(L91="",AND(ISNUMBER(L91),L91&gt;0)),OR(M91="",AND(ISNUMBER(M91),M91&gt;=0)),OR(N91="",COUNTIF(Listas!$BC$2:$BC$3,N91)&gt;0))),"Dato inválido",IF(NOT(AND(A91&lt;&gt;"",B91&lt;&gt;"",C91&lt;&gt;"",G91&lt;&gt;"",H91&lt;&gt;"",I91&lt;&gt;"",K91&lt;&gt;"")),"Incompleta","OK")))</f>
        <v/>
      </c>
    </row>
    <row r="92">
      <c r="A92" s="13" t="n"/>
      <c r="B92" s="8" t="n"/>
      <c r="C92" s="8" t="n"/>
      <c r="D92" s="8" t="n"/>
      <c r="E92" s="14" t="n"/>
      <c r="F92" s="15">
        <f>IF(E92="","",IF(E92&lt;1,"N1",IF(E92&lt;30,"N2",IF(E92&lt;57.5,"N3","N4"))))</f>
        <v/>
      </c>
      <c r="G92" s="13" t="n"/>
      <c r="H92" s="13" t="n"/>
      <c r="I92" s="8" t="n"/>
      <c r="J92" s="15">
        <f>IFERROR(VLOOKUP(I92,Listas!$DK$2:$DL$250,2,FALSE),"")</f>
        <v/>
      </c>
      <c r="K92" s="14" t="n"/>
      <c r="L92" s="14" t="n"/>
      <c r="M92" s="16" t="n"/>
      <c r="N92" s="16" t="n"/>
      <c r="O92" s="8" t="n"/>
      <c r="Q92" s="17">
        <f>IF(NOT(OR(A92&lt;&gt;"",B92&lt;&gt;"",C92&lt;&gt;"",D92&lt;&gt;"",E92&lt;&gt;"",G92&lt;&gt;"",H92&lt;&gt;"",I92&lt;&gt;"",K92&lt;&gt;"",L92&lt;&gt;"",M92&lt;&gt;"",N92&lt;&gt;"",O92&lt;&gt;"")),"",IF(NOT(AND(OR(A92="",AND(LEN(A92)=12,ISNUMBER(--A92))),OR(B92="",COUNTIF('2. Proyectos'!$A$5:$A$54,B92)&gt;0),OR(D92="",COUNTIF(Listas!$CP$2:$CP$12,D92)&gt;0),OR(E92="",AND(ISNUMBER(E92),E92&gt;0)),OR(G92="",AND(ISNUMBER(G92),G92&gt;=2018,G92&lt;=2025)),OR(H92="",AND(ISNUMBER(H92),H92&gt;=1,H92&lt;=12)),OR(I92="",COUNTIF(Listas!$H$2:$H$250,I92)&gt;0),OR(K92="",AND(ISNUMBER(K92),K92&gt;0)),OR(L92="",AND(ISNUMBER(L92),L92&gt;0)),OR(M92="",AND(ISNUMBER(M92),M92&gt;=0)),OR(N92="",COUNTIF(Listas!$BC$2:$BC$3,N92)&gt;0))),"Dato inválido",IF(NOT(AND(A92&lt;&gt;"",B92&lt;&gt;"",C92&lt;&gt;"",G92&lt;&gt;"",H92&lt;&gt;"",I92&lt;&gt;"",K92&lt;&gt;"")),"Incompleta","OK")))</f>
        <v/>
      </c>
    </row>
    <row r="93">
      <c r="A93" s="18" t="n"/>
      <c r="B93" s="6" t="n"/>
      <c r="C93" s="6" t="n"/>
      <c r="D93" s="6" t="n"/>
      <c r="E93" s="19" t="n"/>
      <c r="F93" s="15">
        <f>IF(E93="","",IF(E93&lt;1,"N1",IF(E93&lt;30,"N2",IF(E93&lt;57.5,"N3","N4"))))</f>
        <v/>
      </c>
      <c r="G93" s="18" t="n"/>
      <c r="H93" s="18" t="n"/>
      <c r="I93" s="6" t="n"/>
      <c r="J93" s="15">
        <f>IFERROR(VLOOKUP(I93,Listas!$DK$2:$DL$250,2,FALSE),"")</f>
        <v/>
      </c>
      <c r="K93" s="19" t="n"/>
      <c r="L93" s="19" t="n"/>
      <c r="M93" s="20" t="n"/>
      <c r="N93" s="20" t="n"/>
      <c r="O93" s="6" t="n"/>
      <c r="Q93" s="17">
        <f>IF(NOT(OR(A93&lt;&gt;"",B93&lt;&gt;"",C93&lt;&gt;"",D93&lt;&gt;"",E93&lt;&gt;"",G93&lt;&gt;"",H93&lt;&gt;"",I93&lt;&gt;"",K93&lt;&gt;"",L93&lt;&gt;"",M93&lt;&gt;"",N93&lt;&gt;"",O93&lt;&gt;"")),"",IF(NOT(AND(OR(A93="",AND(LEN(A93)=12,ISNUMBER(--A93))),OR(B93="",COUNTIF('2. Proyectos'!$A$5:$A$54,B93)&gt;0),OR(D93="",COUNTIF(Listas!$CP$2:$CP$12,D93)&gt;0),OR(E93="",AND(ISNUMBER(E93),E93&gt;0)),OR(G93="",AND(ISNUMBER(G93),G93&gt;=2018,G93&lt;=2025)),OR(H93="",AND(ISNUMBER(H93),H93&gt;=1,H93&lt;=12)),OR(I93="",COUNTIF(Listas!$H$2:$H$250,I93)&gt;0),OR(K93="",AND(ISNUMBER(K93),K93&gt;0)),OR(L93="",AND(ISNUMBER(L93),L93&gt;0)),OR(M93="",AND(ISNUMBER(M93),M93&gt;=0)),OR(N93="",COUNTIF(Listas!$BC$2:$BC$3,N93)&gt;0))),"Dato inválido",IF(NOT(AND(A93&lt;&gt;"",B93&lt;&gt;"",C93&lt;&gt;"",G93&lt;&gt;"",H93&lt;&gt;"",I93&lt;&gt;"",K93&lt;&gt;"")),"Incompleta","OK")))</f>
        <v/>
      </c>
    </row>
    <row r="94">
      <c r="A94" s="13" t="n"/>
      <c r="B94" s="8" t="n"/>
      <c r="C94" s="8" t="n"/>
      <c r="D94" s="8" t="n"/>
      <c r="E94" s="14" t="n"/>
      <c r="F94" s="15">
        <f>IF(E94="","",IF(E94&lt;1,"N1",IF(E94&lt;30,"N2",IF(E94&lt;57.5,"N3","N4"))))</f>
        <v/>
      </c>
      <c r="G94" s="13" t="n"/>
      <c r="H94" s="13" t="n"/>
      <c r="I94" s="8" t="n"/>
      <c r="J94" s="15">
        <f>IFERROR(VLOOKUP(I94,Listas!$DK$2:$DL$250,2,FALSE),"")</f>
        <v/>
      </c>
      <c r="K94" s="14" t="n"/>
      <c r="L94" s="14" t="n"/>
      <c r="M94" s="16" t="n"/>
      <c r="N94" s="16" t="n"/>
      <c r="O94" s="8" t="n"/>
      <c r="Q94" s="17">
        <f>IF(NOT(OR(A94&lt;&gt;"",B94&lt;&gt;"",C94&lt;&gt;"",D94&lt;&gt;"",E94&lt;&gt;"",G94&lt;&gt;"",H94&lt;&gt;"",I94&lt;&gt;"",K94&lt;&gt;"",L94&lt;&gt;"",M94&lt;&gt;"",N94&lt;&gt;"",O94&lt;&gt;"")),"",IF(NOT(AND(OR(A94="",AND(LEN(A94)=12,ISNUMBER(--A94))),OR(B94="",COUNTIF('2. Proyectos'!$A$5:$A$54,B94)&gt;0),OR(D94="",COUNTIF(Listas!$CP$2:$CP$12,D94)&gt;0),OR(E94="",AND(ISNUMBER(E94),E94&gt;0)),OR(G94="",AND(ISNUMBER(G94),G94&gt;=2018,G94&lt;=2025)),OR(H94="",AND(ISNUMBER(H94),H94&gt;=1,H94&lt;=12)),OR(I94="",COUNTIF(Listas!$H$2:$H$250,I94)&gt;0),OR(K94="",AND(ISNUMBER(K94),K94&gt;0)),OR(L94="",AND(ISNUMBER(L94),L94&gt;0)),OR(M94="",AND(ISNUMBER(M94),M94&gt;=0)),OR(N94="",COUNTIF(Listas!$BC$2:$BC$3,N94)&gt;0))),"Dato inválido",IF(NOT(AND(A94&lt;&gt;"",B94&lt;&gt;"",C94&lt;&gt;"",G94&lt;&gt;"",H94&lt;&gt;"",I94&lt;&gt;"",K94&lt;&gt;"")),"Incompleta","OK")))</f>
        <v/>
      </c>
    </row>
    <row r="95">
      <c r="A95" s="18" t="n"/>
      <c r="B95" s="6" t="n"/>
      <c r="C95" s="6" t="n"/>
      <c r="D95" s="6" t="n"/>
      <c r="E95" s="19" t="n"/>
      <c r="F95" s="15">
        <f>IF(E95="","",IF(E95&lt;1,"N1",IF(E95&lt;30,"N2",IF(E95&lt;57.5,"N3","N4"))))</f>
        <v/>
      </c>
      <c r="G95" s="18" t="n"/>
      <c r="H95" s="18" t="n"/>
      <c r="I95" s="6" t="n"/>
      <c r="J95" s="15">
        <f>IFERROR(VLOOKUP(I95,Listas!$DK$2:$DL$250,2,FALSE),"")</f>
        <v/>
      </c>
      <c r="K95" s="19" t="n"/>
      <c r="L95" s="19" t="n"/>
      <c r="M95" s="20" t="n"/>
      <c r="N95" s="20" t="n"/>
      <c r="O95" s="6" t="n"/>
      <c r="Q95" s="17">
        <f>IF(NOT(OR(A95&lt;&gt;"",B95&lt;&gt;"",C95&lt;&gt;"",D95&lt;&gt;"",E95&lt;&gt;"",G95&lt;&gt;"",H95&lt;&gt;"",I95&lt;&gt;"",K95&lt;&gt;"",L95&lt;&gt;"",M95&lt;&gt;"",N95&lt;&gt;"",O95&lt;&gt;"")),"",IF(NOT(AND(OR(A95="",AND(LEN(A95)=12,ISNUMBER(--A95))),OR(B95="",COUNTIF('2. Proyectos'!$A$5:$A$54,B95)&gt;0),OR(D95="",COUNTIF(Listas!$CP$2:$CP$12,D95)&gt;0),OR(E95="",AND(ISNUMBER(E95),E95&gt;0)),OR(G95="",AND(ISNUMBER(G95),G95&gt;=2018,G95&lt;=2025)),OR(H95="",AND(ISNUMBER(H95),H95&gt;=1,H95&lt;=12)),OR(I95="",COUNTIF(Listas!$H$2:$H$250,I95)&gt;0),OR(K95="",AND(ISNUMBER(K95),K95&gt;0)),OR(L95="",AND(ISNUMBER(L95),L95&gt;0)),OR(M95="",AND(ISNUMBER(M95),M95&gt;=0)),OR(N95="",COUNTIF(Listas!$BC$2:$BC$3,N95)&gt;0))),"Dato inválido",IF(NOT(AND(A95&lt;&gt;"",B95&lt;&gt;"",C95&lt;&gt;"",G95&lt;&gt;"",H95&lt;&gt;"",I95&lt;&gt;"",K95&lt;&gt;"")),"Incompleta","OK")))</f>
        <v/>
      </c>
    </row>
    <row r="96">
      <c r="A96" s="13" t="n"/>
      <c r="B96" s="8" t="n"/>
      <c r="C96" s="8" t="n"/>
      <c r="D96" s="8" t="n"/>
      <c r="E96" s="14" t="n"/>
      <c r="F96" s="15">
        <f>IF(E96="","",IF(E96&lt;1,"N1",IF(E96&lt;30,"N2",IF(E96&lt;57.5,"N3","N4"))))</f>
        <v/>
      </c>
      <c r="G96" s="13" t="n"/>
      <c r="H96" s="13" t="n"/>
      <c r="I96" s="8" t="n"/>
      <c r="J96" s="15">
        <f>IFERROR(VLOOKUP(I96,Listas!$DK$2:$DL$250,2,FALSE),"")</f>
        <v/>
      </c>
      <c r="K96" s="14" t="n"/>
      <c r="L96" s="14" t="n"/>
      <c r="M96" s="16" t="n"/>
      <c r="N96" s="16" t="n"/>
      <c r="O96" s="8" t="n"/>
      <c r="Q96" s="17">
        <f>IF(NOT(OR(A96&lt;&gt;"",B96&lt;&gt;"",C96&lt;&gt;"",D96&lt;&gt;"",E96&lt;&gt;"",G96&lt;&gt;"",H96&lt;&gt;"",I96&lt;&gt;"",K96&lt;&gt;"",L96&lt;&gt;"",M96&lt;&gt;"",N96&lt;&gt;"",O96&lt;&gt;"")),"",IF(NOT(AND(OR(A96="",AND(LEN(A96)=12,ISNUMBER(--A96))),OR(B96="",COUNTIF('2. Proyectos'!$A$5:$A$54,B96)&gt;0),OR(D96="",COUNTIF(Listas!$CP$2:$CP$12,D96)&gt;0),OR(E96="",AND(ISNUMBER(E96),E96&gt;0)),OR(G96="",AND(ISNUMBER(G96),G96&gt;=2018,G96&lt;=2025)),OR(H96="",AND(ISNUMBER(H96),H96&gt;=1,H96&lt;=12)),OR(I96="",COUNTIF(Listas!$H$2:$H$250,I96)&gt;0),OR(K96="",AND(ISNUMBER(K96),K96&gt;0)),OR(L96="",AND(ISNUMBER(L96),L96&gt;0)),OR(M96="",AND(ISNUMBER(M96),M96&gt;=0)),OR(N96="",COUNTIF(Listas!$BC$2:$BC$3,N96)&gt;0))),"Dato inválido",IF(NOT(AND(A96&lt;&gt;"",B96&lt;&gt;"",C96&lt;&gt;"",G96&lt;&gt;"",H96&lt;&gt;"",I96&lt;&gt;"",K96&lt;&gt;"")),"Incompleta","OK")))</f>
        <v/>
      </c>
    </row>
    <row r="97">
      <c r="A97" s="18" t="n"/>
      <c r="B97" s="6" t="n"/>
      <c r="C97" s="6" t="n"/>
      <c r="D97" s="6" t="n"/>
      <c r="E97" s="19" t="n"/>
      <c r="F97" s="15">
        <f>IF(E97="","",IF(E97&lt;1,"N1",IF(E97&lt;30,"N2",IF(E97&lt;57.5,"N3","N4"))))</f>
        <v/>
      </c>
      <c r="G97" s="18" t="n"/>
      <c r="H97" s="18" t="n"/>
      <c r="I97" s="6" t="n"/>
      <c r="J97" s="15">
        <f>IFERROR(VLOOKUP(I97,Listas!$DK$2:$DL$250,2,FALSE),"")</f>
        <v/>
      </c>
      <c r="K97" s="19" t="n"/>
      <c r="L97" s="19" t="n"/>
      <c r="M97" s="20" t="n"/>
      <c r="N97" s="20" t="n"/>
      <c r="O97" s="6" t="n"/>
      <c r="Q97" s="17">
        <f>IF(NOT(OR(A97&lt;&gt;"",B97&lt;&gt;"",C97&lt;&gt;"",D97&lt;&gt;"",E97&lt;&gt;"",G97&lt;&gt;"",H97&lt;&gt;"",I97&lt;&gt;"",K97&lt;&gt;"",L97&lt;&gt;"",M97&lt;&gt;"",N97&lt;&gt;"",O97&lt;&gt;"")),"",IF(NOT(AND(OR(A97="",AND(LEN(A97)=12,ISNUMBER(--A97))),OR(B97="",COUNTIF('2. Proyectos'!$A$5:$A$54,B97)&gt;0),OR(D97="",COUNTIF(Listas!$CP$2:$CP$12,D97)&gt;0),OR(E97="",AND(ISNUMBER(E97),E97&gt;0)),OR(G97="",AND(ISNUMBER(G97),G97&gt;=2018,G97&lt;=2025)),OR(H97="",AND(ISNUMBER(H97),H97&gt;=1,H97&lt;=12)),OR(I97="",COUNTIF(Listas!$H$2:$H$250,I97)&gt;0),OR(K97="",AND(ISNUMBER(K97),K97&gt;0)),OR(L97="",AND(ISNUMBER(L97),L97&gt;0)),OR(M97="",AND(ISNUMBER(M97),M97&gt;=0)),OR(N97="",COUNTIF(Listas!$BC$2:$BC$3,N97)&gt;0))),"Dato inválido",IF(NOT(AND(A97&lt;&gt;"",B97&lt;&gt;"",C97&lt;&gt;"",G97&lt;&gt;"",H97&lt;&gt;"",I97&lt;&gt;"",K97&lt;&gt;"")),"Incompleta","OK")))</f>
        <v/>
      </c>
    </row>
    <row r="98">
      <c r="A98" s="13" t="n"/>
      <c r="B98" s="8" t="n"/>
      <c r="C98" s="8" t="n"/>
      <c r="D98" s="8" t="n"/>
      <c r="E98" s="14" t="n"/>
      <c r="F98" s="15">
        <f>IF(E98="","",IF(E98&lt;1,"N1",IF(E98&lt;30,"N2",IF(E98&lt;57.5,"N3","N4"))))</f>
        <v/>
      </c>
      <c r="G98" s="13" t="n"/>
      <c r="H98" s="13" t="n"/>
      <c r="I98" s="8" t="n"/>
      <c r="J98" s="15">
        <f>IFERROR(VLOOKUP(I98,Listas!$DK$2:$DL$250,2,FALSE),"")</f>
        <v/>
      </c>
      <c r="K98" s="14" t="n"/>
      <c r="L98" s="14" t="n"/>
      <c r="M98" s="16" t="n"/>
      <c r="N98" s="16" t="n"/>
      <c r="O98" s="8" t="n"/>
      <c r="Q98" s="17">
        <f>IF(NOT(OR(A98&lt;&gt;"",B98&lt;&gt;"",C98&lt;&gt;"",D98&lt;&gt;"",E98&lt;&gt;"",G98&lt;&gt;"",H98&lt;&gt;"",I98&lt;&gt;"",K98&lt;&gt;"",L98&lt;&gt;"",M98&lt;&gt;"",N98&lt;&gt;"",O98&lt;&gt;"")),"",IF(NOT(AND(OR(A98="",AND(LEN(A98)=12,ISNUMBER(--A98))),OR(B98="",COUNTIF('2. Proyectos'!$A$5:$A$54,B98)&gt;0),OR(D98="",COUNTIF(Listas!$CP$2:$CP$12,D98)&gt;0),OR(E98="",AND(ISNUMBER(E98),E98&gt;0)),OR(G98="",AND(ISNUMBER(G98),G98&gt;=2018,G98&lt;=2025)),OR(H98="",AND(ISNUMBER(H98),H98&gt;=1,H98&lt;=12)),OR(I98="",COUNTIF(Listas!$H$2:$H$250,I98)&gt;0),OR(K98="",AND(ISNUMBER(K98),K98&gt;0)),OR(L98="",AND(ISNUMBER(L98),L98&gt;0)),OR(M98="",AND(ISNUMBER(M98),M98&gt;=0)),OR(N98="",COUNTIF(Listas!$BC$2:$BC$3,N98)&gt;0))),"Dato inválido",IF(NOT(AND(A98&lt;&gt;"",B98&lt;&gt;"",C98&lt;&gt;"",G98&lt;&gt;"",H98&lt;&gt;"",I98&lt;&gt;"",K98&lt;&gt;"")),"Incompleta","OK")))</f>
        <v/>
      </c>
    </row>
    <row r="99">
      <c r="A99" s="18" t="n"/>
      <c r="B99" s="6" t="n"/>
      <c r="C99" s="6" t="n"/>
      <c r="D99" s="6" t="n"/>
      <c r="E99" s="19" t="n"/>
      <c r="F99" s="15">
        <f>IF(E99="","",IF(E99&lt;1,"N1",IF(E99&lt;30,"N2",IF(E99&lt;57.5,"N3","N4"))))</f>
        <v/>
      </c>
      <c r="G99" s="18" t="n"/>
      <c r="H99" s="18" t="n"/>
      <c r="I99" s="6" t="n"/>
      <c r="J99" s="15">
        <f>IFERROR(VLOOKUP(I99,Listas!$DK$2:$DL$250,2,FALSE),"")</f>
        <v/>
      </c>
      <c r="K99" s="19" t="n"/>
      <c r="L99" s="19" t="n"/>
      <c r="M99" s="20" t="n"/>
      <c r="N99" s="20" t="n"/>
      <c r="O99" s="6" t="n"/>
      <c r="Q99" s="17">
        <f>IF(NOT(OR(A99&lt;&gt;"",B99&lt;&gt;"",C99&lt;&gt;"",D99&lt;&gt;"",E99&lt;&gt;"",G99&lt;&gt;"",H99&lt;&gt;"",I99&lt;&gt;"",K99&lt;&gt;"",L99&lt;&gt;"",M99&lt;&gt;"",N99&lt;&gt;"",O99&lt;&gt;"")),"",IF(NOT(AND(OR(A99="",AND(LEN(A99)=12,ISNUMBER(--A99))),OR(B99="",COUNTIF('2. Proyectos'!$A$5:$A$54,B99)&gt;0),OR(D99="",COUNTIF(Listas!$CP$2:$CP$12,D99)&gt;0),OR(E99="",AND(ISNUMBER(E99),E99&gt;0)),OR(G99="",AND(ISNUMBER(G99),G99&gt;=2018,G99&lt;=2025)),OR(H99="",AND(ISNUMBER(H99),H99&gt;=1,H99&lt;=12)),OR(I99="",COUNTIF(Listas!$H$2:$H$250,I99)&gt;0),OR(K99="",AND(ISNUMBER(K99),K99&gt;0)),OR(L99="",AND(ISNUMBER(L99),L99&gt;0)),OR(M99="",AND(ISNUMBER(M99),M99&gt;=0)),OR(N99="",COUNTIF(Listas!$BC$2:$BC$3,N99)&gt;0))),"Dato inválido",IF(NOT(AND(A99&lt;&gt;"",B99&lt;&gt;"",C99&lt;&gt;"",G99&lt;&gt;"",H99&lt;&gt;"",I99&lt;&gt;"",K99&lt;&gt;"")),"Incompleta","OK")))</f>
        <v/>
      </c>
    </row>
    <row r="100">
      <c r="A100" s="13" t="n"/>
      <c r="B100" s="8" t="n"/>
      <c r="C100" s="8" t="n"/>
      <c r="D100" s="8" t="n"/>
      <c r="E100" s="14" t="n"/>
      <c r="F100" s="15">
        <f>IF(E100="","",IF(E100&lt;1,"N1",IF(E100&lt;30,"N2",IF(E100&lt;57.5,"N3","N4"))))</f>
        <v/>
      </c>
      <c r="G100" s="13" t="n"/>
      <c r="H100" s="13" t="n"/>
      <c r="I100" s="8" t="n"/>
      <c r="J100" s="15">
        <f>IFERROR(VLOOKUP(I100,Listas!$DK$2:$DL$250,2,FALSE),"")</f>
        <v/>
      </c>
      <c r="K100" s="14" t="n"/>
      <c r="L100" s="14" t="n"/>
      <c r="M100" s="16" t="n"/>
      <c r="N100" s="16" t="n"/>
      <c r="O100" s="8" t="n"/>
      <c r="Q100" s="17">
        <f>IF(NOT(OR(A100&lt;&gt;"",B100&lt;&gt;"",C100&lt;&gt;"",D100&lt;&gt;"",E100&lt;&gt;"",G100&lt;&gt;"",H100&lt;&gt;"",I100&lt;&gt;"",K100&lt;&gt;"",L100&lt;&gt;"",M100&lt;&gt;"",N100&lt;&gt;"",O100&lt;&gt;"")),"",IF(NOT(AND(OR(A100="",AND(LEN(A100)=12,ISNUMBER(--A100))),OR(B100="",COUNTIF('2. Proyectos'!$A$5:$A$54,B100)&gt;0),OR(D100="",COUNTIF(Listas!$CP$2:$CP$12,D100)&gt;0),OR(E100="",AND(ISNUMBER(E100),E100&gt;0)),OR(G100="",AND(ISNUMBER(G100),G100&gt;=2018,G100&lt;=2025)),OR(H100="",AND(ISNUMBER(H100),H100&gt;=1,H100&lt;=12)),OR(I100="",COUNTIF(Listas!$H$2:$H$250,I100)&gt;0),OR(K100="",AND(ISNUMBER(K100),K100&gt;0)),OR(L100="",AND(ISNUMBER(L100),L100&gt;0)),OR(M100="",AND(ISNUMBER(M100),M100&gt;=0)),OR(N100="",COUNTIF(Listas!$BC$2:$BC$3,N100)&gt;0))),"Dato inválido",IF(NOT(AND(A100&lt;&gt;"",B100&lt;&gt;"",C100&lt;&gt;"",G100&lt;&gt;"",H100&lt;&gt;"",I100&lt;&gt;"",K100&lt;&gt;"")),"Incompleta","OK")))</f>
        <v/>
      </c>
    </row>
    <row r="101">
      <c r="A101" s="18" t="n"/>
      <c r="B101" s="6" t="n"/>
      <c r="C101" s="6" t="n"/>
      <c r="D101" s="6" t="n"/>
      <c r="E101" s="19" t="n"/>
      <c r="F101" s="15">
        <f>IF(E101="","",IF(E101&lt;1,"N1",IF(E101&lt;30,"N2",IF(E101&lt;57.5,"N3","N4"))))</f>
        <v/>
      </c>
      <c r="G101" s="18" t="n"/>
      <c r="H101" s="18" t="n"/>
      <c r="I101" s="6" t="n"/>
      <c r="J101" s="15">
        <f>IFERROR(VLOOKUP(I101,Listas!$DK$2:$DL$250,2,FALSE),"")</f>
        <v/>
      </c>
      <c r="K101" s="19" t="n"/>
      <c r="L101" s="19" t="n"/>
      <c r="M101" s="20" t="n"/>
      <c r="N101" s="20" t="n"/>
      <c r="O101" s="6" t="n"/>
      <c r="Q101" s="17">
        <f>IF(NOT(OR(A101&lt;&gt;"",B101&lt;&gt;"",C101&lt;&gt;"",D101&lt;&gt;"",E101&lt;&gt;"",G101&lt;&gt;"",H101&lt;&gt;"",I101&lt;&gt;"",K101&lt;&gt;"",L101&lt;&gt;"",M101&lt;&gt;"",N101&lt;&gt;"",O101&lt;&gt;"")),"",IF(NOT(AND(OR(A101="",AND(LEN(A101)=12,ISNUMBER(--A101))),OR(B101="",COUNTIF('2. Proyectos'!$A$5:$A$54,B101)&gt;0),OR(D101="",COUNTIF(Listas!$CP$2:$CP$12,D101)&gt;0),OR(E101="",AND(ISNUMBER(E101),E101&gt;0)),OR(G101="",AND(ISNUMBER(G101),G101&gt;=2018,G101&lt;=2025)),OR(H101="",AND(ISNUMBER(H101),H101&gt;=1,H101&lt;=12)),OR(I101="",COUNTIF(Listas!$H$2:$H$250,I101)&gt;0),OR(K101="",AND(ISNUMBER(K101),K101&gt;0)),OR(L101="",AND(ISNUMBER(L101),L101&gt;0)),OR(M101="",AND(ISNUMBER(M101),M101&gt;=0)),OR(N101="",COUNTIF(Listas!$BC$2:$BC$3,N101)&gt;0))),"Dato inválido",IF(NOT(AND(A101&lt;&gt;"",B101&lt;&gt;"",C101&lt;&gt;"",G101&lt;&gt;"",H101&lt;&gt;"",I101&lt;&gt;"",K101&lt;&gt;"")),"Incompleta","OK")))</f>
        <v/>
      </c>
    </row>
    <row r="102">
      <c r="A102" s="13" t="n"/>
      <c r="B102" s="8" t="n"/>
      <c r="C102" s="8" t="n"/>
      <c r="D102" s="8" t="n"/>
      <c r="E102" s="14" t="n"/>
      <c r="F102" s="15">
        <f>IF(E102="","",IF(E102&lt;1,"N1",IF(E102&lt;30,"N2",IF(E102&lt;57.5,"N3","N4"))))</f>
        <v/>
      </c>
      <c r="G102" s="13" t="n"/>
      <c r="H102" s="13" t="n"/>
      <c r="I102" s="8" t="n"/>
      <c r="J102" s="15">
        <f>IFERROR(VLOOKUP(I102,Listas!$DK$2:$DL$250,2,FALSE),"")</f>
        <v/>
      </c>
      <c r="K102" s="14" t="n"/>
      <c r="L102" s="14" t="n"/>
      <c r="M102" s="16" t="n"/>
      <c r="N102" s="16" t="n"/>
      <c r="O102" s="8" t="n"/>
      <c r="Q102" s="17">
        <f>IF(NOT(OR(A102&lt;&gt;"",B102&lt;&gt;"",C102&lt;&gt;"",D102&lt;&gt;"",E102&lt;&gt;"",G102&lt;&gt;"",H102&lt;&gt;"",I102&lt;&gt;"",K102&lt;&gt;"",L102&lt;&gt;"",M102&lt;&gt;"",N102&lt;&gt;"",O102&lt;&gt;"")),"",IF(NOT(AND(OR(A102="",AND(LEN(A102)=12,ISNUMBER(--A102))),OR(B102="",COUNTIF('2. Proyectos'!$A$5:$A$54,B102)&gt;0),OR(D102="",COUNTIF(Listas!$CP$2:$CP$12,D102)&gt;0),OR(E102="",AND(ISNUMBER(E102),E102&gt;0)),OR(G102="",AND(ISNUMBER(G102),G102&gt;=2018,G102&lt;=2025)),OR(H102="",AND(ISNUMBER(H102),H102&gt;=1,H102&lt;=12)),OR(I102="",COUNTIF(Listas!$H$2:$H$250,I102)&gt;0),OR(K102="",AND(ISNUMBER(K102),K102&gt;0)),OR(L102="",AND(ISNUMBER(L102),L102&gt;0)),OR(M102="",AND(ISNUMBER(M102),M102&gt;=0)),OR(N102="",COUNTIF(Listas!$BC$2:$BC$3,N102)&gt;0))),"Dato inválido",IF(NOT(AND(A102&lt;&gt;"",B102&lt;&gt;"",C102&lt;&gt;"",G102&lt;&gt;"",H102&lt;&gt;"",I102&lt;&gt;"",K102&lt;&gt;"")),"Incompleta","OK")))</f>
        <v/>
      </c>
    </row>
    <row r="103">
      <c r="A103" s="18" t="n"/>
      <c r="B103" s="6" t="n"/>
      <c r="C103" s="6" t="n"/>
      <c r="D103" s="6" t="n"/>
      <c r="E103" s="19" t="n"/>
      <c r="F103" s="15">
        <f>IF(E103="","",IF(E103&lt;1,"N1",IF(E103&lt;30,"N2",IF(E103&lt;57.5,"N3","N4"))))</f>
        <v/>
      </c>
      <c r="G103" s="18" t="n"/>
      <c r="H103" s="18" t="n"/>
      <c r="I103" s="6" t="n"/>
      <c r="J103" s="15">
        <f>IFERROR(VLOOKUP(I103,Listas!$DK$2:$DL$250,2,FALSE),"")</f>
        <v/>
      </c>
      <c r="K103" s="19" t="n"/>
      <c r="L103" s="19" t="n"/>
      <c r="M103" s="20" t="n"/>
      <c r="N103" s="20" t="n"/>
      <c r="O103" s="6" t="n"/>
      <c r="Q103" s="17">
        <f>IF(NOT(OR(A103&lt;&gt;"",B103&lt;&gt;"",C103&lt;&gt;"",D103&lt;&gt;"",E103&lt;&gt;"",G103&lt;&gt;"",H103&lt;&gt;"",I103&lt;&gt;"",K103&lt;&gt;"",L103&lt;&gt;"",M103&lt;&gt;"",N103&lt;&gt;"",O103&lt;&gt;"")),"",IF(NOT(AND(OR(A103="",AND(LEN(A103)=12,ISNUMBER(--A103))),OR(B103="",COUNTIF('2. Proyectos'!$A$5:$A$54,B103)&gt;0),OR(D103="",COUNTIF(Listas!$CP$2:$CP$12,D103)&gt;0),OR(E103="",AND(ISNUMBER(E103),E103&gt;0)),OR(G103="",AND(ISNUMBER(G103),G103&gt;=2018,G103&lt;=2025)),OR(H103="",AND(ISNUMBER(H103),H103&gt;=1,H103&lt;=12)),OR(I103="",COUNTIF(Listas!$H$2:$H$250,I103)&gt;0),OR(K103="",AND(ISNUMBER(K103),K103&gt;0)),OR(L103="",AND(ISNUMBER(L103),L103&gt;0)),OR(M103="",AND(ISNUMBER(M103),M103&gt;=0)),OR(N103="",COUNTIF(Listas!$BC$2:$BC$3,N103)&gt;0))),"Dato inválido",IF(NOT(AND(A103&lt;&gt;"",B103&lt;&gt;"",C103&lt;&gt;"",G103&lt;&gt;"",H103&lt;&gt;"",I103&lt;&gt;"",K103&lt;&gt;"")),"Incompleta","OK")))</f>
        <v/>
      </c>
    </row>
    <row r="104">
      <c r="A104" s="13" t="n"/>
      <c r="B104" s="8" t="n"/>
      <c r="C104" s="8" t="n"/>
      <c r="D104" s="8" t="n"/>
      <c r="E104" s="14" t="n"/>
      <c r="F104" s="15">
        <f>IF(E104="","",IF(E104&lt;1,"N1",IF(E104&lt;30,"N2",IF(E104&lt;57.5,"N3","N4"))))</f>
        <v/>
      </c>
      <c r="G104" s="13" t="n"/>
      <c r="H104" s="13" t="n"/>
      <c r="I104" s="8" t="n"/>
      <c r="J104" s="15">
        <f>IFERROR(VLOOKUP(I104,Listas!$DK$2:$DL$250,2,FALSE),"")</f>
        <v/>
      </c>
      <c r="K104" s="14" t="n"/>
      <c r="L104" s="14" t="n"/>
      <c r="M104" s="16" t="n"/>
      <c r="N104" s="16" t="n"/>
      <c r="O104" s="8" t="n"/>
      <c r="Q104" s="17">
        <f>IF(NOT(OR(A104&lt;&gt;"",B104&lt;&gt;"",C104&lt;&gt;"",D104&lt;&gt;"",E104&lt;&gt;"",G104&lt;&gt;"",H104&lt;&gt;"",I104&lt;&gt;"",K104&lt;&gt;"",L104&lt;&gt;"",M104&lt;&gt;"",N104&lt;&gt;"",O104&lt;&gt;"")),"",IF(NOT(AND(OR(A104="",AND(LEN(A104)=12,ISNUMBER(--A104))),OR(B104="",COUNTIF('2. Proyectos'!$A$5:$A$54,B104)&gt;0),OR(D104="",COUNTIF(Listas!$CP$2:$CP$12,D104)&gt;0),OR(E104="",AND(ISNUMBER(E104),E104&gt;0)),OR(G104="",AND(ISNUMBER(G104),G104&gt;=2018,G104&lt;=2025)),OR(H104="",AND(ISNUMBER(H104),H104&gt;=1,H104&lt;=12)),OR(I104="",COUNTIF(Listas!$H$2:$H$250,I104)&gt;0),OR(K104="",AND(ISNUMBER(K104),K104&gt;0)),OR(L104="",AND(ISNUMBER(L104),L104&gt;0)),OR(M104="",AND(ISNUMBER(M104),M104&gt;=0)),OR(N104="",COUNTIF(Listas!$BC$2:$BC$3,N104)&gt;0))),"Dato inválido",IF(NOT(AND(A104&lt;&gt;"",B104&lt;&gt;"",C104&lt;&gt;"",G104&lt;&gt;"",H104&lt;&gt;"",I104&lt;&gt;"",K104&lt;&gt;"")),"Incompleta","OK")))</f>
        <v/>
      </c>
    </row>
    <row r="105">
      <c r="A105" s="18" t="n"/>
      <c r="B105" s="6" t="n"/>
      <c r="C105" s="6" t="n"/>
      <c r="D105" s="6" t="n"/>
      <c r="E105" s="19" t="n"/>
      <c r="F105" s="15">
        <f>IF(E105="","",IF(E105&lt;1,"N1",IF(E105&lt;30,"N2",IF(E105&lt;57.5,"N3","N4"))))</f>
        <v/>
      </c>
      <c r="G105" s="18" t="n"/>
      <c r="H105" s="18" t="n"/>
      <c r="I105" s="6" t="n"/>
      <c r="J105" s="15">
        <f>IFERROR(VLOOKUP(I105,Listas!$DK$2:$DL$250,2,FALSE),"")</f>
        <v/>
      </c>
      <c r="K105" s="19" t="n"/>
      <c r="L105" s="19" t="n"/>
      <c r="M105" s="20" t="n"/>
      <c r="N105" s="20" t="n"/>
      <c r="O105" s="6" t="n"/>
      <c r="Q105" s="17">
        <f>IF(NOT(OR(A105&lt;&gt;"",B105&lt;&gt;"",C105&lt;&gt;"",D105&lt;&gt;"",E105&lt;&gt;"",G105&lt;&gt;"",H105&lt;&gt;"",I105&lt;&gt;"",K105&lt;&gt;"",L105&lt;&gt;"",M105&lt;&gt;"",N105&lt;&gt;"",O105&lt;&gt;"")),"",IF(NOT(AND(OR(A105="",AND(LEN(A105)=12,ISNUMBER(--A105))),OR(B105="",COUNTIF('2. Proyectos'!$A$5:$A$54,B105)&gt;0),OR(D105="",COUNTIF(Listas!$CP$2:$CP$12,D105)&gt;0),OR(E105="",AND(ISNUMBER(E105),E105&gt;0)),OR(G105="",AND(ISNUMBER(G105),G105&gt;=2018,G105&lt;=2025)),OR(H105="",AND(ISNUMBER(H105),H105&gt;=1,H105&lt;=12)),OR(I105="",COUNTIF(Listas!$H$2:$H$250,I105)&gt;0),OR(K105="",AND(ISNUMBER(K105),K105&gt;0)),OR(L105="",AND(ISNUMBER(L105),L105&gt;0)),OR(M105="",AND(ISNUMBER(M105),M105&gt;=0)),OR(N105="",COUNTIF(Listas!$BC$2:$BC$3,N105)&gt;0))),"Dato inválido",IF(NOT(AND(A105&lt;&gt;"",B105&lt;&gt;"",C105&lt;&gt;"",G105&lt;&gt;"",H105&lt;&gt;"",I105&lt;&gt;"",K105&lt;&gt;"")),"Incompleta","OK")))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O4"/>
    <mergeCell ref="E4:F4"/>
    <mergeCell ref="G4:N4"/>
    <mergeCell ref="A2:R2"/>
    <mergeCell ref="A4:D4"/>
    <mergeCell ref="A1:R1"/>
  </mergeCells>
  <conditionalFormatting sqref="Q6:Q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1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=Listas!$CP$2:$CP$12</formula1>
    </dataValidation>
    <dataValidation sqref="E6:E105" showDropDown="0" showInputMessage="0" showErrorMessage="1" allowBlank="1" errorTitle="Valor inválido" error="Debe ser un número mayor que cero." type="decimal" operator="greaterThan">
      <formula1>0</formula1>
    </dataValidation>
    <dataValidation sqref="G6:G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H6:H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I6:I105" showDropDown="0" showInputMessage="0" showErrorMessage="1" allowBlank="1" errorTitle="Fuera de catálogo" error="Seleccione un valor de la lista." type="list">
      <formula1>=Listas!$H$2:$H$250</formula1>
    </dataValidation>
    <dataValidation sqref="K6:K105" showDropDown="0" showInputMessage="0" showErrorMessage="1" allowBlank="1" errorTitle="Valor inválido" error="Debe ser un número mayor que cero." type="decimal" operator="greaterThan">
      <formula1>0</formula1>
    </dataValidation>
    <dataValidation sqref="L6:L105" showDropDown="0" showInputMessage="0" showErrorMessage="1" allowBlank="1" errorTitle="Valor inválido" error="Debe ser un número mayor que cero." type="decimal" operator="greaterThan">
      <formula1>0</formula1>
    </dataValidation>
    <dataValidation sqref="M6:M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N6:N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2" customWidth="1" min="3" max="3"/>
    <col width="13" customWidth="1" min="4" max="4"/>
    <col width="14" customWidth="1" min="5" max="5"/>
    <col width="18" customWidth="1" min="6" max="6"/>
    <col width="15" customWidth="1" min="7" max="7"/>
    <col width="15" customWidth="1" min="8" max="8"/>
    <col width="16" customWidth="1" min="9" max="9"/>
    <col width="12" customWidth="1" min="10" max="10"/>
    <col width="23" customWidth="1" min="11" max="11"/>
    <col width="20" customWidth="1" min="12" max="12"/>
    <col width="25" customWidth="1" min="13" max="13"/>
    <col width="26" customWidth="1" min="14" max="14"/>
    <col width="15" customWidth="1" min="15" max="15"/>
    <col width="16" customWidth="1" min="17" max="17"/>
  </cols>
  <sheetData>
    <row r="1" ht="24" customHeight="1">
      <c r="A1" s="1" t="inlineStr">
        <is>
          <t>F9. Equipos de línea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G4" s="11" t="inlineStr">
        <is>
          <t>INFORMACIÓN DE COMPRA</t>
        </is>
      </c>
      <c r="O4" s="12" t="inlineStr">
        <is>
          <t>GENERAL</t>
        </is>
      </c>
    </row>
    <row r="5" ht="30" customHeight="1">
      <c r="A5" s="7" t="inlineStr">
        <is>
          <t>IUA</t>
        </is>
      </c>
      <c r="B5" s="7" t="inlineStr">
        <is>
          <t>Código proyecto</t>
        </is>
      </c>
      <c r="C5" s="7" t="inlineStr">
        <is>
          <t>IUL línea</t>
        </is>
      </c>
      <c r="D5" s="7" t="inlineStr">
        <is>
          <t>UC asociada</t>
        </is>
      </c>
      <c r="E5" s="7" t="inlineStr">
        <is>
          <t>Tensión (kV)</t>
        </is>
      </c>
      <c r="F5" s="7" t="inlineStr">
        <is>
          <t>Nivel de tensión</t>
        </is>
      </c>
      <c r="G5" s="7" t="inlineStr">
        <is>
          <t>Año de compra</t>
        </is>
      </c>
      <c r="H5" s="7" t="inlineStr">
        <is>
          <t>Mes de compra</t>
        </is>
      </c>
      <c r="I5" s="7" t="inlineStr">
        <is>
          <t>País de origen</t>
        </is>
      </c>
      <c r="J5" s="7" t="inlineStr">
        <is>
          <t>Moneda</t>
        </is>
      </c>
      <c r="K5" s="7" t="inlineStr">
        <is>
          <t>Valor de compra (DDP)</t>
        </is>
      </c>
      <c r="L5" s="7" t="inlineStr">
        <is>
          <t>Cantidad de compra</t>
        </is>
      </c>
      <c r="M5" s="7" t="inlineStr">
        <is>
          <t>Costo instalación (COP)</t>
        </is>
      </c>
      <c r="N5" s="7" t="inlineStr">
        <is>
          <t>Metodología costo instalación</t>
        </is>
      </c>
      <c r="O5" s="7" t="inlineStr">
        <is>
          <t>Observaciones</t>
        </is>
      </c>
      <c r="Q5" s="7" t="inlineStr">
        <is>
          <t>Revisión de fila</t>
        </is>
      </c>
    </row>
    <row r="6">
      <c r="A6" s="13" t="n"/>
      <c r="B6" s="8" t="n"/>
      <c r="C6" s="8" t="n"/>
      <c r="D6" s="8" t="n"/>
      <c r="E6" s="14" t="n"/>
      <c r="F6" s="15">
        <f>IF(E6="","",IF(E6&lt;1,"N1",IF(E6&lt;30,"N2",IF(E6&lt;57.5,"N3","N4"))))</f>
        <v/>
      </c>
      <c r="G6" s="13" t="n"/>
      <c r="H6" s="13" t="n"/>
      <c r="I6" s="8" t="n"/>
      <c r="J6" s="15">
        <f>IFERROR(VLOOKUP(I6,Listas!$DK$2:$DL$250,2,FALSE),"")</f>
        <v/>
      </c>
      <c r="K6" s="14" t="n"/>
      <c r="L6" s="14" t="n"/>
      <c r="M6" s="16" t="n"/>
      <c r="N6" s="16" t="n"/>
      <c r="O6" s="8" t="n"/>
      <c r="Q6" s="17">
        <f>IF(NOT(OR(A6&lt;&gt;"",B6&lt;&gt;"",C6&lt;&gt;"",D6&lt;&gt;"",E6&lt;&gt;"",G6&lt;&gt;"",H6&lt;&gt;"",I6&lt;&gt;"",K6&lt;&gt;"",L6&lt;&gt;"",M6&lt;&gt;"",N6&lt;&gt;"",O6&lt;&gt;"")),"",IF(NOT(AND(OR(A6="",AND(LEN(A6)=12,ISNUMBER(--A6))),OR(B6="",COUNTIF('2. Proyectos'!$A$5:$A$54,B6)&gt;0),OR(D6="",COUNTIF(Listas!$CS$2:$CS$48,D6)&gt;0),OR(E6="",AND(ISNUMBER(E6),E6&gt;0)),OR(G6="",AND(ISNUMBER(G6),G6&gt;=2018,G6&lt;=2025)),OR(H6="",AND(ISNUMBER(H6),H6&gt;=1,H6&lt;=12)),OR(I6="",COUNTIF(Listas!$H$2:$H$250,I6)&gt;0),OR(K6="",AND(ISNUMBER(K6),K6&gt;0)),OR(L6="",AND(ISNUMBER(L6),L6&gt;0)),OR(M6="",AND(ISNUMBER(M6),M6&gt;=0)),OR(N6="",COUNTIF(Listas!$BC$2:$BC$3,N6)&gt;0))),"Dato inválido",IF(NOT(AND(A6&lt;&gt;"",B6&lt;&gt;"",C6&lt;&gt;"",G6&lt;&gt;"",H6&lt;&gt;"",I6&lt;&gt;"",K6&lt;&gt;"")),"Incompleta","OK")))</f>
        <v/>
      </c>
    </row>
    <row r="7">
      <c r="A7" s="18" t="n"/>
      <c r="B7" s="6" t="n"/>
      <c r="C7" s="6" t="n"/>
      <c r="D7" s="6" t="n"/>
      <c r="E7" s="19" t="n"/>
      <c r="F7" s="15">
        <f>IF(E7="","",IF(E7&lt;1,"N1",IF(E7&lt;30,"N2",IF(E7&lt;57.5,"N3","N4"))))</f>
        <v/>
      </c>
      <c r="G7" s="18" t="n"/>
      <c r="H7" s="18" t="n"/>
      <c r="I7" s="6" t="n"/>
      <c r="J7" s="15">
        <f>IFERROR(VLOOKUP(I7,Listas!$DK$2:$DL$250,2,FALSE),"")</f>
        <v/>
      </c>
      <c r="K7" s="19" t="n"/>
      <c r="L7" s="19" t="n"/>
      <c r="M7" s="20" t="n"/>
      <c r="N7" s="20" t="n"/>
      <c r="O7" s="6" t="n"/>
      <c r="Q7" s="17">
        <f>IF(NOT(OR(A7&lt;&gt;"",B7&lt;&gt;"",C7&lt;&gt;"",D7&lt;&gt;"",E7&lt;&gt;"",G7&lt;&gt;"",H7&lt;&gt;"",I7&lt;&gt;"",K7&lt;&gt;"",L7&lt;&gt;"",M7&lt;&gt;"",N7&lt;&gt;"",O7&lt;&gt;"")),"",IF(NOT(AND(OR(A7="",AND(LEN(A7)=12,ISNUMBER(--A7))),OR(B7="",COUNTIF('2. Proyectos'!$A$5:$A$54,B7)&gt;0),OR(D7="",COUNTIF(Listas!$CS$2:$CS$48,D7)&gt;0),OR(E7="",AND(ISNUMBER(E7),E7&gt;0)),OR(G7="",AND(ISNUMBER(G7),G7&gt;=2018,G7&lt;=2025)),OR(H7="",AND(ISNUMBER(H7),H7&gt;=1,H7&lt;=12)),OR(I7="",COUNTIF(Listas!$H$2:$H$250,I7)&gt;0),OR(K7="",AND(ISNUMBER(K7),K7&gt;0)),OR(L7="",AND(ISNUMBER(L7),L7&gt;0)),OR(M7="",AND(ISNUMBER(M7),M7&gt;=0)),OR(N7="",COUNTIF(Listas!$BC$2:$BC$3,N7)&gt;0))),"Dato inválido",IF(NOT(AND(A7&lt;&gt;"",B7&lt;&gt;"",C7&lt;&gt;"",G7&lt;&gt;"",H7&lt;&gt;"",I7&lt;&gt;"",K7&lt;&gt;"")),"Incompleta","OK")))</f>
        <v/>
      </c>
    </row>
    <row r="8">
      <c r="A8" s="13" t="n"/>
      <c r="B8" s="8" t="n"/>
      <c r="C8" s="8" t="n"/>
      <c r="D8" s="8" t="n"/>
      <c r="E8" s="14" t="n"/>
      <c r="F8" s="15">
        <f>IF(E8="","",IF(E8&lt;1,"N1",IF(E8&lt;30,"N2",IF(E8&lt;57.5,"N3","N4"))))</f>
        <v/>
      </c>
      <c r="G8" s="13" t="n"/>
      <c r="H8" s="13" t="n"/>
      <c r="I8" s="8" t="n"/>
      <c r="J8" s="15">
        <f>IFERROR(VLOOKUP(I8,Listas!$DK$2:$DL$250,2,FALSE),"")</f>
        <v/>
      </c>
      <c r="K8" s="14" t="n"/>
      <c r="L8" s="14" t="n"/>
      <c r="M8" s="16" t="n"/>
      <c r="N8" s="16" t="n"/>
      <c r="O8" s="8" t="n"/>
      <c r="Q8" s="17">
        <f>IF(NOT(OR(A8&lt;&gt;"",B8&lt;&gt;"",C8&lt;&gt;"",D8&lt;&gt;"",E8&lt;&gt;"",G8&lt;&gt;"",H8&lt;&gt;"",I8&lt;&gt;"",K8&lt;&gt;"",L8&lt;&gt;"",M8&lt;&gt;"",N8&lt;&gt;"",O8&lt;&gt;"")),"",IF(NOT(AND(OR(A8="",AND(LEN(A8)=12,ISNUMBER(--A8))),OR(B8="",COUNTIF('2. Proyectos'!$A$5:$A$54,B8)&gt;0),OR(D8="",COUNTIF(Listas!$CS$2:$CS$48,D8)&gt;0),OR(E8="",AND(ISNUMBER(E8),E8&gt;0)),OR(G8="",AND(ISNUMBER(G8),G8&gt;=2018,G8&lt;=2025)),OR(H8="",AND(ISNUMBER(H8),H8&gt;=1,H8&lt;=12)),OR(I8="",COUNTIF(Listas!$H$2:$H$250,I8)&gt;0),OR(K8="",AND(ISNUMBER(K8),K8&gt;0)),OR(L8="",AND(ISNUMBER(L8),L8&gt;0)),OR(M8="",AND(ISNUMBER(M8),M8&gt;=0)),OR(N8="",COUNTIF(Listas!$BC$2:$BC$3,N8)&gt;0))),"Dato inválido",IF(NOT(AND(A8&lt;&gt;"",B8&lt;&gt;"",C8&lt;&gt;"",G8&lt;&gt;"",H8&lt;&gt;"",I8&lt;&gt;"",K8&lt;&gt;"")),"Incompleta","OK")))</f>
        <v/>
      </c>
    </row>
    <row r="9">
      <c r="A9" s="18" t="n"/>
      <c r="B9" s="6" t="n"/>
      <c r="C9" s="6" t="n"/>
      <c r="D9" s="6" t="n"/>
      <c r="E9" s="19" t="n"/>
      <c r="F9" s="15">
        <f>IF(E9="","",IF(E9&lt;1,"N1",IF(E9&lt;30,"N2",IF(E9&lt;57.5,"N3","N4"))))</f>
        <v/>
      </c>
      <c r="G9" s="18" t="n"/>
      <c r="H9" s="18" t="n"/>
      <c r="I9" s="6" t="n"/>
      <c r="J9" s="15">
        <f>IFERROR(VLOOKUP(I9,Listas!$DK$2:$DL$250,2,FALSE),"")</f>
        <v/>
      </c>
      <c r="K9" s="19" t="n"/>
      <c r="L9" s="19" t="n"/>
      <c r="M9" s="20" t="n"/>
      <c r="N9" s="20" t="n"/>
      <c r="O9" s="6" t="n"/>
      <c r="Q9" s="17">
        <f>IF(NOT(OR(A9&lt;&gt;"",B9&lt;&gt;"",C9&lt;&gt;"",D9&lt;&gt;"",E9&lt;&gt;"",G9&lt;&gt;"",H9&lt;&gt;"",I9&lt;&gt;"",K9&lt;&gt;"",L9&lt;&gt;"",M9&lt;&gt;"",N9&lt;&gt;"",O9&lt;&gt;"")),"",IF(NOT(AND(OR(A9="",AND(LEN(A9)=12,ISNUMBER(--A9))),OR(B9="",COUNTIF('2. Proyectos'!$A$5:$A$54,B9)&gt;0),OR(D9="",COUNTIF(Listas!$CS$2:$CS$48,D9)&gt;0),OR(E9="",AND(ISNUMBER(E9),E9&gt;0)),OR(G9="",AND(ISNUMBER(G9),G9&gt;=2018,G9&lt;=2025)),OR(H9="",AND(ISNUMBER(H9),H9&gt;=1,H9&lt;=12)),OR(I9="",COUNTIF(Listas!$H$2:$H$250,I9)&gt;0),OR(K9="",AND(ISNUMBER(K9),K9&gt;0)),OR(L9="",AND(ISNUMBER(L9),L9&gt;0)),OR(M9="",AND(ISNUMBER(M9),M9&gt;=0)),OR(N9="",COUNTIF(Listas!$BC$2:$BC$3,N9)&gt;0))),"Dato inválido",IF(NOT(AND(A9&lt;&gt;"",B9&lt;&gt;"",C9&lt;&gt;"",G9&lt;&gt;"",H9&lt;&gt;"",I9&lt;&gt;"",K9&lt;&gt;"")),"Incompleta","OK")))</f>
        <v/>
      </c>
    </row>
    <row r="10">
      <c r="A10" s="13" t="n"/>
      <c r="B10" s="8" t="n"/>
      <c r="C10" s="8" t="n"/>
      <c r="D10" s="8" t="n"/>
      <c r="E10" s="14" t="n"/>
      <c r="F10" s="15">
        <f>IF(E10="","",IF(E10&lt;1,"N1",IF(E10&lt;30,"N2",IF(E10&lt;57.5,"N3","N4"))))</f>
        <v/>
      </c>
      <c r="G10" s="13" t="n"/>
      <c r="H10" s="13" t="n"/>
      <c r="I10" s="8" t="n"/>
      <c r="J10" s="15">
        <f>IFERROR(VLOOKUP(I10,Listas!$DK$2:$DL$250,2,FALSE),"")</f>
        <v/>
      </c>
      <c r="K10" s="14" t="n"/>
      <c r="L10" s="14" t="n"/>
      <c r="M10" s="16" t="n"/>
      <c r="N10" s="16" t="n"/>
      <c r="O10" s="8" t="n"/>
      <c r="Q10" s="17">
        <f>IF(NOT(OR(A10&lt;&gt;"",B10&lt;&gt;"",C10&lt;&gt;"",D10&lt;&gt;"",E10&lt;&gt;"",G10&lt;&gt;"",H10&lt;&gt;"",I10&lt;&gt;"",K10&lt;&gt;"",L10&lt;&gt;"",M10&lt;&gt;"",N10&lt;&gt;"",O10&lt;&gt;"")),"",IF(NOT(AND(OR(A10="",AND(LEN(A10)=12,ISNUMBER(--A10))),OR(B10="",COUNTIF('2. Proyectos'!$A$5:$A$54,B10)&gt;0),OR(D10="",COUNTIF(Listas!$CS$2:$CS$48,D10)&gt;0),OR(E10="",AND(ISNUMBER(E10),E10&gt;0)),OR(G10="",AND(ISNUMBER(G10),G10&gt;=2018,G10&lt;=2025)),OR(H10="",AND(ISNUMBER(H10),H10&gt;=1,H10&lt;=12)),OR(I10="",COUNTIF(Listas!$H$2:$H$250,I10)&gt;0),OR(K10="",AND(ISNUMBER(K10),K10&gt;0)),OR(L10="",AND(ISNUMBER(L10),L10&gt;0)),OR(M10="",AND(ISNUMBER(M10),M10&gt;=0)),OR(N10="",COUNTIF(Listas!$BC$2:$BC$3,N10)&gt;0))),"Dato inválido",IF(NOT(AND(A10&lt;&gt;"",B10&lt;&gt;"",C10&lt;&gt;"",G10&lt;&gt;"",H10&lt;&gt;"",I10&lt;&gt;"",K10&lt;&gt;"")),"Incompleta","OK")))</f>
        <v/>
      </c>
    </row>
    <row r="11">
      <c r="A11" s="18" t="n"/>
      <c r="B11" s="6" t="n"/>
      <c r="C11" s="6" t="n"/>
      <c r="D11" s="6" t="n"/>
      <c r="E11" s="19" t="n"/>
      <c r="F11" s="15">
        <f>IF(E11="","",IF(E11&lt;1,"N1",IF(E11&lt;30,"N2",IF(E11&lt;57.5,"N3","N4"))))</f>
        <v/>
      </c>
      <c r="G11" s="18" t="n"/>
      <c r="H11" s="18" t="n"/>
      <c r="I11" s="6" t="n"/>
      <c r="J11" s="15">
        <f>IFERROR(VLOOKUP(I11,Listas!$DK$2:$DL$250,2,FALSE),"")</f>
        <v/>
      </c>
      <c r="K11" s="19" t="n"/>
      <c r="L11" s="19" t="n"/>
      <c r="M11" s="20" t="n"/>
      <c r="N11" s="20" t="n"/>
      <c r="O11" s="6" t="n"/>
      <c r="Q11" s="17">
        <f>IF(NOT(OR(A11&lt;&gt;"",B11&lt;&gt;"",C11&lt;&gt;"",D11&lt;&gt;"",E11&lt;&gt;"",G11&lt;&gt;"",H11&lt;&gt;"",I11&lt;&gt;"",K11&lt;&gt;"",L11&lt;&gt;"",M11&lt;&gt;"",N11&lt;&gt;"",O11&lt;&gt;"")),"",IF(NOT(AND(OR(A11="",AND(LEN(A11)=12,ISNUMBER(--A11))),OR(B11="",COUNTIF('2. Proyectos'!$A$5:$A$54,B11)&gt;0),OR(D11="",COUNTIF(Listas!$CS$2:$CS$48,D11)&gt;0),OR(E11="",AND(ISNUMBER(E11),E11&gt;0)),OR(G11="",AND(ISNUMBER(G11),G11&gt;=2018,G11&lt;=2025)),OR(H11="",AND(ISNUMBER(H11),H11&gt;=1,H11&lt;=12)),OR(I11="",COUNTIF(Listas!$H$2:$H$250,I11)&gt;0),OR(K11="",AND(ISNUMBER(K11),K11&gt;0)),OR(L11="",AND(ISNUMBER(L11),L11&gt;0)),OR(M11="",AND(ISNUMBER(M11),M11&gt;=0)),OR(N11="",COUNTIF(Listas!$BC$2:$BC$3,N11)&gt;0))),"Dato inválido",IF(NOT(AND(A11&lt;&gt;"",B11&lt;&gt;"",C11&lt;&gt;"",G11&lt;&gt;"",H11&lt;&gt;"",I11&lt;&gt;"",K11&lt;&gt;"")),"Incompleta","OK")))</f>
        <v/>
      </c>
    </row>
    <row r="12">
      <c r="A12" s="13" t="n"/>
      <c r="B12" s="8" t="n"/>
      <c r="C12" s="8" t="n"/>
      <c r="D12" s="8" t="n"/>
      <c r="E12" s="14" t="n"/>
      <c r="F12" s="15">
        <f>IF(E12="","",IF(E12&lt;1,"N1",IF(E12&lt;30,"N2",IF(E12&lt;57.5,"N3","N4"))))</f>
        <v/>
      </c>
      <c r="G12" s="13" t="n"/>
      <c r="H12" s="13" t="n"/>
      <c r="I12" s="8" t="n"/>
      <c r="J12" s="15">
        <f>IFERROR(VLOOKUP(I12,Listas!$DK$2:$DL$250,2,FALSE),"")</f>
        <v/>
      </c>
      <c r="K12" s="14" t="n"/>
      <c r="L12" s="14" t="n"/>
      <c r="M12" s="16" t="n"/>
      <c r="N12" s="16" t="n"/>
      <c r="O12" s="8" t="n"/>
      <c r="Q12" s="17">
        <f>IF(NOT(OR(A12&lt;&gt;"",B12&lt;&gt;"",C12&lt;&gt;"",D12&lt;&gt;"",E12&lt;&gt;"",G12&lt;&gt;"",H12&lt;&gt;"",I12&lt;&gt;"",K12&lt;&gt;"",L12&lt;&gt;"",M12&lt;&gt;"",N12&lt;&gt;"",O12&lt;&gt;"")),"",IF(NOT(AND(OR(A12="",AND(LEN(A12)=12,ISNUMBER(--A12))),OR(B12="",COUNTIF('2. Proyectos'!$A$5:$A$54,B12)&gt;0),OR(D12="",COUNTIF(Listas!$CS$2:$CS$48,D12)&gt;0),OR(E12="",AND(ISNUMBER(E12),E12&gt;0)),OR(G12="",AND(ISNUMBER(G12),G12&gt;=2018,G12&lt;=2025)),OR(H12="",AND(ISNUMBER(H12),H12&gt;=1,H12&lt;=12)),OR(I12="",COUNTIF(Listas!$H$2:$H$250,I12)&gt;0),OR(K12="",AND(ISNUMBER(K12),K12&gt;0)),OR(L12="",AND(ISNUMBER(L12),L12&gt;0)),OR(M12="",AND(ISNUMBER(M12),M12&gt;=0)),OR(N12="",COUNTIF(Listas!$BC$2:$BC$3,N12)&gt;0))),"Dato inválido",IF(NOT(AND(A12&lt;&gt;"",B12&lt;&gt;"",C12&lt;&gt;"",G12&lt;&gt;"",H12&lt;&gt;"",I12&lt;&gt;"",K12&lt;&gt;"")),"Incompleta","OK")))</f>
        <v/>
      </c>
    </row>
    <row r="13">
      <c r="A13" s="18" t="n"/>
      <c r="B13" s="6" t="n"/>
      <c r="C13" s="6" t="n"/>
      <c r="D13" s="6" t="n"/>
      <c r="E13" s="19" t="n"/>
      <c r="F13" s="15">
        <f>IF(E13="","",IF(E13&lt;1,"N1",IF(E13&lt;30,"N2",IF(E13&lt;57.5,"N3","N4"))))</f>
        <v/>
      </c>
      <c r="G13" s="18" t="n"/>
      <c r="H13" s="18" t="n"/>
      <c r="I13" s="6" t="n"/>
      <c r="J13" s="15">
        <f>IFERROR(VLOOKUP(I13,Listas!$DK$2:$DL$250,2,FALSE),"")</f>
        <v/>
      </c>
      <c r="K13" s="19" t="n"/>
      <c r="L13" s="19" t="n"/>
      <c r="M13" s="20" t="n"/>
      <c r="N13" s="20" t="n"/>
      <c r="O13" s="6" t="n"/>
      <c r="Q13" s="17">
        <f>IF(NOT(OR(A13&lt;&gt;"",B13&lt;&gt;"",C13&lt;&gt;"",D13&lt;&gt;"",E13&lt;&gt;"",G13&lt;&gt;"",H13&lt;&gt;"",I13&lt;&gt;"",K13&lt;&gt;"",L13&lt;&gt;"",M13&lt;&gt;"",N13&lt;&gt;"",O13&lt;&gt;"")),"",IF(NOT(AND(OR(A13="",AND(LEN(A13)=12,ISNUMBER(--A13))),OR(B13="",COUNTIF('2. Proyectos'!$A$5:$A$54,B13)&gt;0),OR(D13="",COUNTIF(Listas!$CS$2:$CS$48,D13)&gt;0),OR(E13="",AND(ISNUMBER(E13),E13&gt;0)),OR(G13="",AND(ISNUMBER(G13),G13&gt;=2018,G13&lt;=2025)),OR(H13="",AND(ISNUMBER(H13),H13&gt;=1,H13&lt;=12)),OR(I13="",COUNTIF(Listas!$H$2:$H$250,I13)&gt;0),OR(K13="",AND(ISNUMBER(K13),K13&gt;0)),OR(L13="",AND(ISNUMBER(L13),L13&gt;0)),OR(M13="",AND(ISNUMBER(M13),M13&gt;=0)),OR(N13="",COUNTIF(Listas!$BC$2:$BC$3,N13)&gt;0))),"Dato inválido",IF(NOT(AND(A13&lt;&gt;"",B13&lt;&gt;"",C13&lt;&gt;"",G13&lt;&gt;"",H13&lt;&gt;"",I13&lt;&gt;"",K13&lt;&gt;"")),"Incompleta","OK")))</f>
        <v/>
      </c>
    </row>
    <row r="14">
      <c r="A14" s="13" t="n"/>
      <c r="B14" s="8" t="n"/>
      <c r="C14" s="8" t="n"/>
      <c r="D14" s="8" t="n"/>
      <c r="E14" s="14" t="n"/>
      <c r="F14" s="15">
        <f>IF(E14="","",IF(E14&lt;1,"N1",IF(E14&lt;30,"N2",IF(E14&lt;57.5,"N3","N4"))))</f>
        <v/>
      </c>
      <c r="G14" s="13" t="n"/>
      <c r="H14" s="13" t="n"/>
      <c r="I14" s="8" t="n"/>
      <c r="J14" s="15">
        <f>IFERROR(VLOOKUP(I14,Listas!$DK$2:$DL$250,2,FALSE),"")</f>
        <v/>
      </c>
      <c r="K14" s="14" t="n"/>
      <c r="L14" s="14" t="n"/>
      <c r="M14" s="16" t="n"/>
      <c r="N14" s="16" t="n"/>
      <c r="O14" s="8" t="n"/>
      <c r="Q14" s="17">
        <f>IF(NOT(OR(A14&lt;&gt;"",B14&lt;&gt;"",C14&lt;&gt;"",D14&lt;&gt;"",E14&lt;&gt;"",G14&lt;&gt;"",H14&lt;&gt;"",I14&lt;&gt;"",K14&lt;&gt;"",L14&lt;&gt;"",M14&lt;&gt;"",N14&lt;&gt;"",O14&lt;&gt;"")),"",IF(NOT(AND(OR(A14="",AND(LEN(A14)=12,ISNUMBER(--A14))),OR(B14="",COUNTIF('2. Proyectos'!$A$5:$A$54,B14)&gt;0),OR(D14="",COUNTIF(Listas!$CS$2:$CS$48,D14)&gt;0),OR(E14="",AND(ISNUMBER(E14),E14&gt;0)),OR(G14="",AND(ISNUMBER(G14),G14&gt;=2018,G14&lt;=2025)),OR(H14="",AND(ISNUMBER(H14),H14&gt;=1,H14&lt;=12)),OR(I14="",COUNTIF(Listas!$H$2:$H$250,I14)&gt;0),OR(K14="",AND(ISNUMBER(K14),K14&gt;0)),OR(L14="",AND(ISNUMBER(L14),L14&gt;0)),OR(M14="",AND(ISNUMBER(M14),M14&gt;=0)),OR(N14="",COUNTIF(Listas!$BC$2:$BC$3,N14)&gt;0))),"Dato inválido",IF(NOT(AND(A14&lt;&gt;"",B14&lt;&gt;"",C14&lt;&gt;"",G14&lt;&gt;"",H14&lt;&gt;"",I14&lt;&gt;"",K14&lt;&gt;"")),"Incompleta","OK")))</f>
        <v/>
      </c>
    </row>
    <row r="15">
      <c r="A15" s="18" t="n"/>
      <c r="B15" s="6" t="n"/>
      <c r="C15" s="6" t="n"/>
      <c r="D15" s="6" t="n"/>
      <c r="E15" s="19" t="n"/>
      <c r="F15" s="15">
        <f>IF(E15="","",IF(E15&lt;1,"N1",IF(E15&lt;30,"N2",IF(E15&lt;57.5,"N3","N4"))))</f>
        <v/>
      </c>
      <c r="G15" s="18" t="n"/>
      <c r="H15" s="18" t="n"/>
      <c r="I15" s="6" t="n"/>
      <c r="J15" s="15">
        <f>IFERROR(VLOOKUP(I15,Listas!$DK$2:$DL$250,2,FALSE),"")</f>
        <v/>
      </c>
      <c r="K15" s="19" t="n"/>
      <c r="L15" s="19" t="n"/>
      <c r="M15" s="20" t="n"/>
      <c r="N15" s="20" t="n"/>
      <c r="O15" s="6" t="n"/>
      <c r="Q15" s="17">
        <f>IF(NOT(OR(A15&lt;&gt;"",B15&lt;&gt;"",C15&lt;&gt;"",D15&lt;&gt;"",E15&lt;&gt;"",G15&lt;&gt;"",H15&lt;&gt;"",I15&lt;&gt;"",K15&lt;&gt;"",L15&lt;&gt;"",M15&lt;&gt;"",N15&lt;&gt;"",O15&lt;&gt;"")),"",IF(NOT(AND(OR(A15="",AND(LEN(A15)=12,ISNUMBER(--A15))),OR(B15="",COUNTIF('2. Proyectos'!$A$5:$A$54,B15)&gt;0),OR(D15="",COUNTIF(Listas!$CS$2:$CS$48,D15)&gt;0),OR(E15="",AND(ISNUMBER(E15),E15&gt;0)),OR(G15="",AND(ISNUMBER(G15),G15&gt;=2018,G15&lt;=2025)),OR(H15="",AND(ISNUMBER(H15),H15&gt;=1,H15&lt;=12)),OR(I15="",COUNTIF(Listas!$H$2:$H$250,I15)&gt;0),OR(K15="",AND(ISNUMBER(K15),K15&gt;0)),OR(L15="",AND(ISNUMBER(L15),L15&gt;0)),OR(M15="",AND(ISNUMBER(M15),M15&gt;=0)),OR(N15="",COUNTIF(Listas!$BC$2:$BC$3,N15)&gt;0))),"Dato inválido",IF(NOT(AND(A15&lt;&gt;"",B15&lt;&gt;"",C15&lt;&gt;"",G15&lt;&gt;"",H15&lt;&gt;"",I15&lt;&gt;"",K15&lt;&gt;"")),"Incompleta","OK")))</f>
        <v/>
      </c>
    </row>
    <row r="16">
      <c r="A16" s="13" t="n"/>
      <c r="B16" s="8" t="n"/>
      <c r="C16" s="8" t="n"/>
      <c r="D16" s="8" t="n"/>
      <c r="E16" s="14" t="n"/>
      <c r="F16" s="15">
        <f>IF(E16="","",IF(E16&lt;1,"N1",IF(E16&lt;30,"N2",IF(E16&lt;57.5,"N3","N4"))))</f>
        <v/>
      </c>
      <c r="G16" s="13" t="n"/>
      <c r="H16" s="13" t="n"/>
      <c r="I16" s="8" t="n"/>
      <c r="J16" s="15">
        <f>IFERROR(VLOOKUP(I16,Listas!$DK$2:$DL$250,2,FALSE),"")</f>
        <v/>
      </c>
      <c r="K16" s="14" t="n"/>
      <c r="L16" s="14" t="n"/>
      <c r="M16" s="16" t="n"/>
      <c r="N16" s="16" t="n"/>
      <c r="O16" s="8" t="n"/>
      <c r="Q16" s="17">
        <f>IF(NOT(OR(A16&lt;&gt;"",B16&lt;&gt;"",C16&lt;&gt;"",D16&lt;&gt;"",E16&lt;&gt;"",G16&lt;&gt;"",H16&lt;&gt;"",I16&lt;&gt;"",K16&lt;&gt;"",L16&lt;&gt;"",M16&lt;&gt;"",N16&lt;&gt;"",O16&lt;&gt;"")),"",IF(NOT(AND(OR(A16="",AND(LEN(A16)=12,ISNUMBER(--A16))),OR(B16="",COUNTIF('2. Proyectos'!$A$5:$A$54,B16)&gt;0),OR(D16="",COUNTIF(Listas!$CS$2:$CS$48,D16)&gt;0),OR(E16="",AND(ISNUMBER(E16),E16&gt;0)),OR(G16="",AND(ISNUMBER(G16),G16&gt;=2018,G16&lt;=2025)),OR(H16="",AND(ISNUMBER(H16),H16&gt;=1,H16&lt;=12)),OR(I16="",COUNTIF(Listas!$H$2:$H$250,I16)&gt;0),OR(K16="",AND(ISNUMBER(K16),K16&gt;0)),OR(L16="",AND(ISNUMBER(L16),L16&gt;0)),OR(M16="",AND(ISNUMBER(M16),M16&gt;=0)),OR(N16="",COUNTIF(Listas!$BC$2:$BC$3,N16)&gt;0))),"Dato inválido",IF(NOT(AND(A16&lt;&gt;"",B16&lt;&gt;"",C16&lt;&gt;"",G16&lt;&gt;"",H16&lt;&gt;"",I16&lt;&gt;"",K16&lt;&gt;"")),"Incompleta","OK")))</f>
        <v/>
      </c>
    </row>
    <row r="17">
      <c r="A17" s="18" t="n"/>
      <c r="B17" s="6" t="n"/>
      <c r="C17" s="6" t="n"/>
      <c r="D17" s="6" t="n"/>
      <c r="E17" s="19" t="n"/>
      <c r="F17" s="15">
        <f>IF(E17="","",IF(E17&lt;1,"N1",IF(E17&lt;30,"N2",IF(E17&lt;57.5,"N3","N4"))))</f>
        <v/>
      </c>
      <c r="G17" s="18" t="n"/>
      <c r="H17" s="18" t="n"/>
      <c r="I17" s="6" t="n"/>
      <c r="J17" s="15">
        <f>IFERROR(VLOOKUP(I17,Listas!$DK$2:$DL$250,2,FALSE),"")</f>
        <v/>
      </c>
      <c r="K17" s="19" t="n"/>
      <c r="L17" s="19" t="n"/>
      <c r="M17" s="20" t="n"/>
      <c r="N17" s="20" t="n"/>
      <c r="O17" s="6" t="n"/>
      <c r="Q17" s="17">
        <f>IF(NOT(OR(A17&lt;&gt;"",B17&lt;&gt;"",C17&lt;&gt;"",D17&lt;&gt;"",E17&lt;&gt;"",G17&lt;&gt;"",H17&lt;&gt;"",I17&lt;&gt;"",K17&lt;&gt;"",L17&lt;&gt;"",M17&lt;&gt;"",N17&lt;&gt;"",O17&lt;&gt;"")),"",IF(NOT(AND(OR(A17="",AND(LEN(A17)=12,ISNUMBER(--A17))),OR(B17="",COUNTIF('2. Proyectos'!$A$5:$A$54,B17)&gt;0),OR(D17="",COUNTIF(Listas!$CS$2:$CS$48,D17)&gt;0),OR(E17="",AND(ISNUMBER(E17),E17&gt;0)),OR(G17="",AND(ISNUMBER(G17),G17&gt;=2018,G17&lt;=2025)),OR(H17="",AND(ISNUMBER(H17),H17&gt;=1,H17&lt;=12)),OR(I17="",COUNTIF(Listas!$H$2:$H$250,I17)&gt;0),OR(K17="",AND(ISNUMBER(K17),K17&gt;0)),OR(L17="",AND(ISNUMBER(L17),L17&gt;0)),OR(M17="",AND(ISNUMBER(M17),M17&gt;=0)),OR(N17="",COUNTIF(Listas!$BC$2:$BC$3,N17)&gt;0))),"Dato inválido",IF(NOT(AND(A17&lt;&gt;"",B17&lt;&gt;"",C17&lt;&gt;"",G17&lt;&gt;"",H17&lt;&gt;"",I17&lt;&gt;"",K17&lt;&gt;"")),"Incompleta","OK")))</f>
        <v/>
      </c>
    </row>
    <row r="18">
      <c r="A18" s="13" t="n"/>
      <c r="B18" s="8" t="n"/>
      <c r="C18" s="8" t="n"/>
      <c r="D18" s="8" t="n"/>
      <c r="E18" s="14" t="n"/>
      <c r="F18" s="15">
        <f>IF(E18="","",IF(E18&lt;1,"N1",IF(E18&lt;30,"N2",IF(E18&lt;57.5,"N3","N4"))))</f>
        <v/>
      </c>
      <c r="G18" s="13" t="n"/>
      <c r="H18" s="13" t="n"/>
      <c r="I18" s="8" t="n"/>
      <c r="J18" s="15">
        <f>IFERROR(VLOOKUP(I18,Listas!$DK$2:$DL$250,2,FALSE),"")</f>
        <v/>
      </c>
      <c r="K18" s="14" t="n"/>
      <c r="L18" s="14" t="n"/>
      <c r="M18" s="16" t="n"/>
      <c r="N18" s="16" t="n"/>
      <c r="O18" s="8" t="n"/>
      <c r="Q18" s="17">
        <f>IF(NOT(OR(A18&lt;&gt;"",B18&lt;&gt;"",C18&lt;&gt;"",D18&lt;&gt;"",E18&lt;&gt;"",G18&lt;&gt;"",H18&lt;&gt;"",I18&lt;&gt;"",K18&lt;&gt;"",L18&lt;&gt;"",M18&lt;&gt;"",N18&lt;&gt;"",O18&lt;&gt;"")),"",IF(NOT(AND(OR(A18="",AND(LEN(A18)=12,ISNUMBER(--A18))),OR(B18="",COUNTIF('2. Proyectos'!$A$5:$A$54,B18)&gt;0),OR(D18="",COUNTIF(Listas!$CS$2:$CS$48,D18)&gt;0),OR(E18="",AND(ISNUMBER(E18),E18&gt;0)),OR(G18="",AND(ISNUMBER(G18),G18&gt;=2018,G18&lt;=2025)),OR(H18="",AND(ISNUMBER(H18),H18&gt;=1,H18&lt;=12)),OR(I18="",COUNTIF(Listas!$H$2:$H$250,I18)&gt;0),OR(K18="",AND(ISNUMBER(K18),K18&gt;0)),OR(L18="",AND(ISNUMBER(L18),L18&gt;0)),OR(M18="",AND(ISNUMBER(M18),M18&gt;=0)),OR(N18="",COUNTIF(Listas!$BC$2:$BC$3,N18)&gt;0))),"Dato inválido",IF(NOT(AND(A18&lt;&gt;"",B18&lt;&gt;"",C18&lt;&gt;"",G18&lt;&gt;"",H18&lt;&gt;"",I18&lt;&gt;"",K18&lt;&gt;"")),"Incompleta","OK")))</f>
        <v/>
      </c>
    </row>
    <row r="19">
      <c r="A19" s="18" t="n"/>
      <c r="B19" s="6" t="n"/>
      <c r="C19" s="6" t="n"/>
      <c r="D19" s="6" t="n"/>
      <c r="E19" s="19" t="n"/>
      <c r="F19" s="15">
        <f>IF(E19="","",IF(E19&lt;1,"N1",IF(E19&lt;30,"N2",IF(E19&lt;57.5,"N3","N4"))))</f>
        <v/>
      </c>
      <c r="G19" s="18" t="n"/>
      <c r="H19" s="18" t="n"/>
      <c r="I19" s="6" t="n"/>
      <c r="J19" s="15">
        <f>IFERROR(VLOOKUP(I19,Listas!$DK$2:$DL$250,2,FALSE),"")</f>
        <v/>
      </c>
      <c r="K19" s="19" t="n"/>
      <c r="L19" s="19" t="n"/>
      <c r="M19" s="20" t="n"/>
      <c r="N19" s="20" t="n"/>
      <c r="O19" s="6" t="n"/>
      <c r="Q19" s="17">
        <f>IF(NOT(OR(A19&lt;&gt;"",B19&lt;&gt;"",C19&lt;&gt;"",D19&lt;&gt;"",E19&lt;&gt;"",G19&lt;&gt;"",H19&lt;&gt;"",I19&lt;&gt;"",K19&lt;&gt;"",L19&lt;&gt;"",M19&lt;&gt;"",N19&lt;&gt;"",O19&lt;&gt;"")),"",IF(NOT(AND(OR(A19="",AND(LEN(A19)=12,ISNUMBER(--A19))),OR(B19="",COUNTIF('2. Proyectos'!$A$5:$A$54,B19)&gt;0),OR(D19="",COUNTIF(Listas!$CS$2:$CS$48,D19)&gt;0),OR(E19="",AND(ISNUMBER(E19),E19&gt;0)),OR(G19="",AND(ISNUMBER(G19),G19&gt;=2018,G19&lt;=2025)),OR(H19="",AND(ISNUMBER(H19),H19&gt;=1,H19&lt;=12)),OR(I19="",COUNTIF(Listas!$H$2:$H$250,I19)&gt;0),OR(K19="",AND(ISNUMBER(K19),K19&gt;0)),OR(L19="",AND(ISNUMBER(L19),L19&gt;0)),OR(M19="",AND(ISNUMBER(M19),M19&gt;=0)),OR(N19="",COUNTIF(Listas!$BC$2:$BC$3,N19)&gt;0))),"Dato inválido",IF(NOT(AND(A19&lt;&gt;"",B19&lt;&gt;"",C19&lt;&gt;"",G19&lt;&gt;"",H19&lt;&gt;"",I19&lt;&gt;"",K19&lt;&gt;"")),"Incompleta","OK")))</f>
        <v/>
      </c>
    </row>
    <row r="20">
      <c r="A20" s="13" t="n"/>
      <c r="B20" s="8" t="n"/>
      <c r="C20" s="8" t="n"/>
      <c r="D20" s="8" t="n"/>
      <c r="E20" s="14" t="n"/>
      <c r="F20" s="15">
        <f>IF(E20="","",IF(E20&lt;1,"N1",IF(E20&lt;30,"N2",IF(E20&lt;57.5,"N3","N4"))))</f>
        <v/>
      </c>
      <c r="G20" s="13" t="n"/>
      <c r="H20" s="13" t="n"/>
      <c r="I20" s="8" t="n"/>
      <c r="J20" s="15">
        <f>IFERROR(VLOOKUP(I20,Listas!$DK$2:$DL$250,2,FALSE),"")</f>
        <v/>
      </c>
      <c r="K20" s="14" t="n"/>
      <c r="L20" s="14" t="n"/>
      <c r="M20" s="16" t="n"/>
      <c r="N20" s="16" t="n"/>
      <c r="O20" s="8" t="n"/>
      <c r="Q20" s="17">
        <f>IF(NOT(OR(A20&lt;&gt;"",B20&lt;&gt;"",C20&lt;&gt;"",D20&lt;&gt;"",E20&lt;&gt;"",G20&lt;&gt;"",H20&lt;&gt;"",I20&lt;&gt;"",K20&lt;&gt;"",L20&lt;&gt;"",M20&lt;&gt;"",N20&lt;&gt;"",O20&lt;&gt;"")),"",IF(NOT(AND(OR(A20="",AND(LEN(A20)=12,ISNUMBER(--A20))),OR(B20="",COUNTIF('2. Proyectos'!$A$5:$A$54,B20)&gt;0),OR(D20="",COUNTIF(Listas!$CS$2:$CS$48,D20)&gt;0),OR(E20="",AND(ISNUMBER(E20),E20&gt;0)),OR(G20="",AND(ISNUMBER(G20),G20&gt;=2018,G20&lt;=2025)),OR(H20="",AND(ISNUMBER(H20),H20&gt;=1,H20&lt;=12)),OR(I20="",COUNTIF(Listas!$H$2:$H$250,I20)&gt;0),OR(K20="",AND(ISNUMBER(K20),K20&gt;0)),OR(L20="",AND(ISNUMBER(L20),L20&gt;0)),OR(M20="",AND(ISNUMBER(M20),M20&gt;=0)),OR(N20="",COUNTIF(Listas!$BC$2:$BC$3,N20)&gt;0))),"Dato inválido",IF(NOT(AND(A20&lt;&gt;"",B20&lt;&gt;"",C20&lt;&gt;"",G20&lt;&gt;"",H20&lt;&gt;"",I20&lt;&gt;"",K20&lt;&gt;"")),"Incompleta","OK")))</f>
        <v/>
      </c>
    </row>
    <row r="21">
      <c r="A21" s="18" t="n"/>
      <c r="B21" s="6" t="n"/>
      <c r="C21" s="6" t="n"/>
      <c r="D21" s="6" t="n"/>
      <c r="E21" s="19" t="n"/>
      <c r="F21" s="15">
        <f>IF(E21="","",IF(E21&lt;1,"N1",IF(E21&lt;30,"N2",IF(E21&lt;57.5,"N3","N4"))))</f>
        <v/>
      </c>
      <c r="G21" s="18" t="n"/>
      <c r="H21" s="18" t="n"/>
      <c r="I21" s="6" t="n"/>
      <c r="J21" s="15">
        <f>IFERROR(VLOOKUP(I21,Listas!$DK$2:$DL$250,2,FALSE),"")</f>
        <v/>
      </c>
      <c r="K21" s="19" t="n"/>
      <c r="L21" s="19" t="n"/>
      <c r="M21" s="20" t="n"/>
      <c r="N21" s="20" t="n"/>
      <c r="O21" s="6" t="n"/>
      <c r="Q21" s="17">
        <f>IF(NOT(OR(A21&lt;&gt;"",B21&lt;&gt;"",C21&lt;&gt;"",D21&lt;&gt;"",E21&lt;&gt;"",G21&lt;&gt;"",H21&lt;&gt;"",I21&lt;&gt;"",K21&lt;&gt;"",L21&lt;&gt;"",M21&lt;&gt;"",N21&lt;&gt;"",O21&lt;&gt;"")),"",IF(NOT(AND(OR(A21="",AND(LEN(A21)=12,ISNUMBER(--A21))),OR(B21="",COUNTIF('2. Proyectos'!$A$5:$A$54,B21)&gt;0),OR(D21="",COUNTIF(Listas!$CS$2:$CS$48,D21)&gt;0),OR(E21="",AND(ISNUMBER(E21),E21&gt;0)),OR(G21="",AND(ISNUMBER(G21),G21&gt;=2018,G21&lt;=2025)),OR(H21="",AND(ISNUMBER(H21),H21&gt;=1,H21&lt;=12)),OR(I21="",COUNTIF(Listas!$H$2:$H$250,I21)&gt;0),OR(K21="",AND(ISNUMBER(K21),K21&gt;0)),OR(L21="",AND(ISNUMBER(L21),L21&gt;0)),OR(M21="",AND(ISNUMBER(M21),M21&gt;=0)),OR(N21="",COUNTIF(Listas!$BC$2:$BC$3,N21)&gt;0))),"Dato inválido",IF(NOT(AND(A21&lt;&gt;"",B21&lt;&gt;"",C21&lt;&gt;"",G21&lt;&gt;"",H21&lt;&gt;"",I21&lt;&gt;"",K21&lt;&gt;"")),"Incompleta","OK")))</f>
        <v/>
      </c>
    </row>
    <row r="22">
      <c r="A22" s="13" t="n"/>
      <c r="B22" s="8" t="n"/>
      <c r="C22" s="8" t="n"/>
      <c r="D22" s="8" t="n"/>
      <c r="E22" s="14" t="n"/>
      <c r="F22" s="15">
        <f>IF(E22="","",IF(E22&lt;1,"N1",IF(E22&lt;30,"N2",IF(E22&lt;57.5,"N3","N4"))))</f>
        <v/>
      </c>
      <c r="G22" s="13" t="n"/>
      <c r="H22" s="13" t="n"/>
      <c r="I22" s="8" t="n"/>
      <c r="J22" s="15">
        <f>IFERROR(VLOOKUP(I22,Listas!$DK$2:$DL$250,2,FALSE),"")</f>
        <v/>
      </c>
      <c r="K22" s="14" t="n"/>
      <c r="L22" s="14" t="n"/>
      <c r="M22" s="16" t="n"/>
      <c r="N22" s="16" t="n"/>
      <c r="O22" s="8" t="n"/>
      <c r="Q22" s="17">
        <f>IF(NOT(OR(A22&lt;&gt;"",B22&lt;&gt;"",C22&lt;&gt;"",D22&lt;&gt;"",E22&lt;&gt;"",G22&lt;&gt;"",H22&lt;&gt;"",I22&lt;&gt;"",K22&lt;&gt;"",L22&lt;&gt;"",M22&lt;&gt;"",N22&lt;&gt;"",O22&lt;&gt;"")),"",IF(NOT(AND(OR(A22="",AND(LEN(A22)=12,ISNUMBER(--A22))),OR(B22="",COUNTIF('2. Proyectos'!$A$5:$A$54,B22)&gt;0),OR(D22="",COUNTIF(Listas!$CS$2:$CS$48,D22)&gt;0),OR(E22="",AND(ISNUMBER(E22),E22&gt;0)),OR(G22="",AND(ISNUMBER(G22),G22&gt;=2018,G22&lt;=2025)),OR(H22="",AND(ISNUMBER(H22),H22&gt;=1,H22&lt;=12)),OR(I22="",COUNTIF(Listas!$H$2:$H$250,I22)&gt;0),OR(K22="",AND(ISNUMBER(K22),K22&gt;0)),OR(L22="",AND(ISNUMBER(L22),L22&gt;0)),OR(M22="",AND(ISNUMBER(M22),M22&gt;=0)),OR(N22="",COUNTIF(Listas!$BC$2:$BC$3,N22)&gt;0))),"Dato inválido",IF(NOT(AND(A22&lt;&gt;"",B22&lt;&gt;"",C22&lt;&gt;"",G22&lt;&gt;"",H22&lt;&gt;"",I22&lt;&gt;"",K22&lt;&gt;"")),"Incompleta","OK")))</f>
        <v/>
      </c>
    </row>
    <row r="23">
      <c r="A23" s="18" t="n"/>
      <c r="B23" s="6" t="n"/>
      <c r="C23" s="6" t="n"/>
      <c r="D23" s="6" t="n"/>
      <c r="E23" s="19" t="n"/>
      <c r="F23" s="15">
        <f>IF(E23="","",IF(E23&lt;1,"N1",IF(E23&lt;30,"N2",IF(E23&lt;57.5,"N3","N4"))))</f>
        <v/>
      </c>
      <c r="G23" s="18" t="n"/>
      <c r="H23" s="18" t="n"/>
      <c r="I23" s="6" t="n"/>
      <c r="J23" s="15">
        <f>IFERROR(VLOOKUP(I23,Listas!$DK$2:$DL$250,2,FALSE),"")</f>
        <v/>
      </c>
      <c r="K23" s="19" t="n"/>
      <c r="L23" s="19" t="n"/>
      <c r="M23" s="20" t="n"/>
      <c r="N23" s="20" t="n"/>
      <c r="O23" s="6" t="n"/>
      <c r="Q23" s="17">
        <f>IF(NOT(OR(A23&lt;&gt;"",B23&lt;&gt;"",C23&lt;&gt;"",D23&lt;&gt;"",E23&lt;&gt;"",G23&lt;&gt;"",H23&lt;&gt;"",I23&lt;&gt;"",K23&lt;&gt;"",L23&lt;&gt;"",M23&lt;&gt;"",N23&lt;&gt;"",O23&lt;&gt;"")),"",IF(NOT(AND(OR(A23="",AND(LEN(A23)=12,ISNUMBER(--A23))),OR(B23="",COUNTIF('2. Proyectos'!$A$5:$A$54,B23)&gt;0),OR(D23="",COUNTIF(Listas!$CS$2:$CS$48,D23)&gt;0),OR(E23="",AND(ISNUMBER(E23),E23&gt;0)),OR(G23="",AND(ISNUMBER(G23),G23&gt;=2018,G23&lt;=2025)),OR(H23="",AND(ISNUMBER(H23),H23&gt;=1,H23&lt;=12)),OR(I23="",COUNTIF(Listas!$H$2:$H$250,I23)&gt;0),OR(K23="",AND(ISNUMBER(K23),K23&gt;0)),OR(L23="",AND(ISNUMBER(L23),L23&gt;0)),OR(M23="",AND(ISNUMBER(M23),M23&gt;=0)),OR(N23="",COUNTIF(Listas!$BC$2:$BC$3,N23)&gt;0))),"Dato inválido",IF(NOT(AND(A23&lt;&gt;"",B23&lt;&gt;"",C23&lt;&gt;"",G23&lt;&gt;"",H23&lt;&gt;"",I23&lt;&gt;"",K23&lt;&gt;"")),"Incompleta","OK")))</f>
        <v/>
      </c>
    </row>
    <row r="24">
      <c r="A24" s="13" t="n"/>
      <c r="B24" s="8" t="n"/>
      <c r="C24" s="8" t="n"/>
      <c r="D24" s="8" t="n"/>
      <c r="E24" s="14" t="n"/>
      <c r="F24" s="15">
        <f>IF(E24="","",IF(E24&lt;1,"N1",IF(E24&lt;30,"N2",IF(E24&lt;57.5,"N3","N4"))))</f>
        <v/>
      </c>
      <c r="G24" s="13" t="n"/>
      <c r="H24" s="13" t="n"/>
      <c r="I24" s="8" t="n"/>
      <c r="J24" s="15">
        <f>IFERROR(VLOOKUP(I24,Listas!$DK$2:$DL$250,2,FALSE),"")</f>
        <v/>
      </c>
      <c r="K24" s="14" t="n"/>
      <c r="L24" s="14" t="n"/>
      <c r="M24" s="16" t="n"/>
      <c r="N24" s="16" t="n"/>
      <c r="O24" s="8" t="n"/>
      <c r="Q24" s="17">
        <f>IF(NOT(OR(A24&lt;&gt;"",B24&lt;&gt;"",C24&lt;&gt;"",D24&lt;&gt;"",E24&lt;&gt;"",G24&lt;&gt;"",H24&lt;&gt;"",I24&lt;&gt;"",K24&lt;&gt;"",L24&lt;&gt;"",M24&lt;&gt;"",N24&lt;&gt;"",O24&lt;&gt;"")),"",IF(NOT(AND(OR(A24="",AND(LEN(A24)=12,ISNUMBER(--A24))),OR(B24="",COUNTIF('2. Proyectos'!$A$5:$A$54,B24)&gt;0),OR(D24="",COUNTIF(Listas!$CS$2:$CS$48,D24)&gt;0),OR(E24="",AND(ISNUMBER(E24),E24&gt;0)),OR(G24="",AND(ISNUMBER(G24),G24&gt;=2018,G24&lt;=2025)),OR(H24="",AND(ISNUMBER(H24),H24&gt;=1,H24&lt;=12)),OR(I24="",COUNTIF(Listas!$H$2:$H$250,I24)&gt;0),OR(K24="",AND(ISNUMBER(K24),K24&gt;0)),OR(L24="",AND(ISNUMBER(L24),L24&gt;0)),OR(M24="",AND(ISNUMBER(M24),M24&gt;=0)),OR(N24="",COUNTIF(Listas!$BC$2:$BC$3,N24)&gt;0))),"Dato inválido",IF(NOT(AND(A24&lt;&gt;"",B24&lt;&gt;"",C24&lt;&gt;"",G24&lt;&gt;"",H24&lt;&gt;"",I24&lt;&gt;"",K24&lt;&gt;"")),"Incompleta","OK")))</f>
        <v/>
      </c>
    </row>
    <row r="25">
      <c r="A25" s="18" t="n"/>
      <c r="B25" s="6" t="n"/>
      <c r="C25" s="6" t="n"/>
      <c r="D25" s="6" t="n"/>
      <c r="E25" s="19" t="n"/>
      <c r="F25" s="15">
        <f>IF(E25="","",IF(E25&lt;1,"N1",IF(E25&lt;30,"N2",IF(E25&lt;57.5,"N3","N4"))))</f>
        <v/>
      </c>
      <c r="G25" s="18" t="n"/>
      <c r="H25" s="18" t="n"/>
      <c r="I25" s="6" t="n"/>
      <c r="J25" s="15">
        <f>IFERROR(VLOOKUP(I25,Listas!$DK$2:$DL$250,2,FALSE),"")</f>
        <v/>
      </c>
      <c r="K25" s="19" t="n"/>
      <c r="L25" s="19" t="n"/>
      <c r="M25" s="20" t="n"/>
      <c r="N25" s="20" t="n"/>
      <c r="O25" s="6" t="n"/>
      <c r="Q25" s="17">
        <f>IF(NOT(OR(A25&lt;&gt;"",B25&lt;&gt;"",C25&lt;&gt;"",D25&lt;&gt;"",E25&lt;&gt;"",G25&lt;&gt;"",H25&lt;&gt;"",I25&lt;&gt;"",K25&lt;&gt;"",L25&lt;&gt;"",M25&lt;&gt;"",N25&lt;&gt;"",O25&lt;&gt;"")),"",IF(NOT(AND(OR(A25="",AND(LEN(A25)=12,ISNUMBER(--A25))),OR(B25="",COUNTIF('2. Proyectos'!$A$5:$A$54,B25)&gt;0),OR(D25="",COUNTIF(Listas!$CS$2:$CS$48,D25)&gt;0),OR(E25="",AND(ISNUMBER(E25),E25&gt;0)),OR(G25="",AND(ISNUMBER(G25),G25&gt;=2018,G25&lt;=2025)),OR(H25="",AND(ISNUMBER(H25),H25&gt;=1,H25&lt;=12)),OR(I25="",COUNTIF(Listas!$H$2:$H$250,I25)&gt;0),OR(K25="",AND(ISNUMBER(K25),K25&gt;0)),OR(L25="",AND(ISNUMBER(L25),L25&gt;0)),OR(M25="",AND(ISNUMBER(M25),M25&gt;=0)),OR(N25="",COUNTIF(Listas!$BC$2:$BC$3,N25)&gt;0))),"Dato inválido",IF(NOT(AND(A25&lt;&gt;"",B25&lt;&gt;"",C25&lt;&gt;"",G25&lt;&gt;"",H25&lt;&gt;"",I25&lt;&gt;"",K25&lt;&gt;"")),"Incompleta","OK")))</f>
        <v/>
      </c>
    </row>
    <row r="26">
      <c r="A26" s="13" t="n"/>
      <c r="B26" s="8" t="n"/>
      <c r="C26" s="8" t="n"/>
      <c r="D26" s="8" t="n"/>
      <c r="E26" s="14" t="n"/>
      <c r="F26" s="15">
        <f>IF(E26="","",IF(E26&lt;1,"N1",IF(E26&lt;30,"N2",IF(E26&lt;57.5,"N3","N4"))))</f>
        <v/>
      </c>
      <c r="G26" s="13" t="n"/>
      <c r="H26" s="13" t="n"/>
      <c r="I26" s="8" t="n"/>
      <c r="J26" s="15">
        <f>IFERROR(VLOOKUP(I26,Listas!$DK$2:$DL$250,2,FALSE),"")</f>
        <v/>
      </c>
      <c r="K26" s="14" t="n"/>
      <c r="L26" s="14" t="n"/>
      <c r="M26" s="16" t="n"/>
      <c r="N26" s="16" t="n"/>
      <c r="O26" s="8" t="n"/>
      <c r="Q26" s="17">
        <f>IF(NOT(OR(A26&lt;&gt;"",B26&lt;&gt;"",C26&lt;&gt;"",D26&lt;&gt;"",E26&lt;&gt;"",G26&lt;&gt;"",H26&lt;&gt;"",I26&lt;&gt;"",K26&lt;&gt;"",L26&lt;&gt;"",M26&lt;&gt;"",N26&lt;&gt;"",O26&lt;&gt;"")),"",IF(NOT(AND(OR(A26="",AND(LEN(A26)=12,ISNUMBER(--A26))),OR(B26="",COUNTIF('2. Proyectos'!$A$5:$A$54,B26)&gt;0),OR(D26="",COUNTIF(Listas!$CS$2:$CS$48,D26)&gt;0),OR(E26="",AND(ISNUMBER(E26),E26&gt;0)),OR(G26="",AND(ISNUMBER(G26),G26&gt;=2018,G26&lt;=2025)),OR(H26="",AND(ISNUMBER(H26),H26&gt;=1,H26&lt;=12)),OR(I26="",COUNTIF(Listas!$H$2:$H$250,I26)&gt;0),OR(K26="",AND(ISNUMBER(K26),K26&gt;0)),OR(L26="",AND(ISNUMBER(L26),L26&gt;0)),OR(M26="",AND(ISNUMBER(M26),M26&gt;=0)),OR(N26="",COUNTIF(Listas!$BC$2:$BC$3,N26)&gt;0))),"Dato inválido",IF(NOT(AND(A26&lt;&gt;"",B26&lt;&gt;"",C26&lt;&gt;"",G26&lt;&gt;"",H26&lt;&gt;"",I26&lt;&gt;"",K26&lt;&gt;"")),"Incompleta","OK")))</f>
        <v/>
      </c>
    </row>
    <row r="27">
      <c r="A27" s="18" t="n"/>
      <c r="B27" s="6" t="n"/>
      <c r="C27" s="6" t="n"/>
      <c r="D27" s="6" t="n"/>
      <c r="E27" s="19" t="n"/>
      <c r="F27" s="15">
        <f>IF(E27="","",IF(E27&lt;1,"N1",IF(E27&lt;30,"N2",IF(E27&lt;57.5,"N3","N4"))))</f>
        <v/>
      </c>
      <c r="G27" s="18" t="n"/>
      <c r="H27" s="18" t="n"/>
      <c r="I27" s="6" t="n"/>
      <c r="J27" s="15">
        <f>IFERROR(VLOOKUP(I27,Listas!$DK$2:$DL$250,2,FALSE),"")</f>
        <v/>
      </c>
      <c r="K27" s="19" t="n"/>
      <c r="L27" s="19" t="n"/>
      <c r="M27" s="20" t="n"/>
      <c r="N27" s="20" t="n"/>
      <c r="O27" s="6" t="n"/>
      <c r="Q27" s="17">
        <f>IF(NOT(OR(A27&lt;&gt;"",B27&lt;&gt;"",C27&lt;&gt;"",D27&lt;&gt;"",E27&lt;&gt;"",G27&lt;&gt;"",H27&lt;&gt;"",I27&lt;&gt;"",K27&lt;&gt;"",L27&lt;&gt;"",M27&lt;&gt;"",N27&lt;&gt;"",O27&lt;&gt;"")),"",IF(NOT(AND(OR(A27="",AND(LEN(A27)=12,ISNUMBER(--A27))),OR(B27="",COUNTIF('2. Proyectos'!$A$5:$A$54,B27)&gt;0),OR(D27="",COUNTIF(Listas!$CS$2:$CS$48,D27)&gt;0),OR(E27="",AND(ISNUMBER(E27),E27&gt;0)),OR(G27="",AND(ISNUMBER(G27),G27&gt;=2018,G27&lt;=2025)),OR(H27="",AND(ISNUMBER(H27),H27&gt;=1,H27&lt;=12)),OR(I27="",COUNTIF(Listas!$H$2:$H$250,I27)&gt;0),OR(K27="",AND(ISNUMBER(K27),K27&gt;0)),OR(L27="",AND(ISNUMBER(L27),L27&gt;0)),OR(M27="",AND(ISNUMBER(M27),M27&gt;=0)),OR(N27="",COUNTIF(Listas!$BC$2:$BC$3,N27)&gt;0))),"Dato inválido",IF(NOT(AND(A27&lt;&gt;"",B27&lt;&gt;"",C27&lt;&gt;"",G27&lt;&gt;"",H27&lt;&gt;"",I27&lt;&gt;"",K27&lt;&gt;"")),"Incompleta","OK")))</f>
        <v/>
      </c>
    </row>
    <row r="28">
      <c r="A28" s="13" t="n"/>
      <c r="B28" s="8" t="n"/>
      <c r="C28" s="8" t="n"/>
      <c r="D28" s="8" t="n"/>
      <c r="E28" s="14" t="n"/>
      <c r="F28" s="15">
        <f>IF(E28="","",IF(E28&lt;1,"N1",IF(E28&lt;30,"N2",IF(E28&lt;57.5,"N3","N4"))))</f>
        <v/>
      </c>
      <c r="G28" s="13" t="n"/>
      <c r="H28" s="13" t="n"/>
      <c r="I28" s="8" t="n"/>
      <c r="J28" s="15">
        <f>IFERROR(VLOOKUP(I28,Listas!$DK$2:$DL$250,2,FALSE),"")</f>
        <v/>
      </c>
      <c r="K28" s="14" t="n"/>
      <c r="L28" s="14" t="n"/>
      <c r="M28" s="16" t="n"/>
      <c r="N28" s="16" t="n"/>
      <c r="O28" s="8" t="n"/>
      <c r="Q28" s="17">
        <f>IF(NOT(OR(A28&lt;&gt;"",B28&lt;&gt;"",C28&lt;&gt;"",D28&lt;&gt;"",E28&lt;&gt;"",G28&lt;&gt;"",H28&lt;&gt;"",I28&lt;&gt;"",K28&lt;&gt;"",L28&lt;&gt;"",M28&lt;&gt;"",N28&lt;&gt;"",O28&lt;&gt;"")),"",IF(NOT(AND(OR(A28="",AND(LEN(A28)=12,ISNUMBER(--A28))),OR(B28="",COUNTIF('2. Proyectos'!$A$5:$A$54,B28)&gt;0),OR(D28="",COUNTIF(Listas!$CS$2:$CS$48,D28)&gt;0),OR(E28="",AND(ISNUMBER(E28),E28&gt;0)),OR(G28="",AND(ISNUMBER(G28),G28&gt;=2018,G28&lt;=2025)),OR(H28="",AND(ISNUMBER(H28),H28&gt;=1,H28&lt;=12)),OR(I28="",COUNTIF(Listas!$H$2:$H$250,I28)&gt;0),OR(K28="",AND(ISNUMBER(K28),K28&gt;0)),OR(L28="",AND(ISNUMBER(L28),L28&gt;0)),OR(M28="",AND(ISNUMBER(M28),M28&gt;=0)),OR(N28="",COUNTIF(Listas!$BC$2:$BC$3,N28)&gt;0))),"Dato inválido",IF(NOT(AND(A28&lt;&gt;"",B28&lt;&gt;"",C28&lt;&gt;"",G28&lt;&gt;"",H28&lt;&gt;"",I28&lt;&gt;"",K28&lt;&gt;"")),"Incompleta","OK")))</f>
        <v/>
      </c>
    </row>
    <row r="29">
      <c r="A29" s="18" t="n"/>
      <c r="B29" s="6" t="n"/>
      <c r="C29" s="6" t="n"/>
      <c r="D29" s="6" t="n"/>
      <c r="E29" s="19" t="n"/>
      <c r="F29" s="15">
        <f>IF(E29="","",IF(E29&lt;1,"N1",IF(E29&lt;30,"N2",IF(E29&lt;57.5,"N3","N4"))))</f>
        <v/>
      </c>
      <c r="G29" s="18" t="n"/>
      <c r="H29" s="18" t="n"/>
      <c r="I29" s="6" t="n"/>
      <c r="J29" s="15">
        <f>IFERROR(VLOOKUP(I29,Listas!$DK$2:$DL$250,2,FALSE),"")</f>
        <v/>
      </c>
      <c r="K29" s="19" t="n"/>
      <c r="L29" s="19" t="n"/>
      <c r="M29" s="20" t="n"/>
      <c r="N29" s="20" t="n"/>
      <c r="O29" s="6" t="n"/>
      <c r="Q29" s="17">
        <f>IF(NOT(OR(A29&lt;&gt;"",B29&lt;&gt;"",C29&lt;&gt;"",D29&lt;&gt;"",E29&lt;&gt;"",G29&lt;&gt;"",H29&lt;&gt;"",I29&lt;&gt;"",K29&lt;&gt;"",L29&lt;&gt;"",M29&lt;&gt;"",N29&lt;&gt;"",O29&lt;&gt;"")),"",IF(NOT(AND(OR(A29="",AND(LEN(A29)=12,ISNUMBER(--A29))),OR(B29="",COUNTIF('2. Proyectos'!$A$5:$A$54,B29)&gt;0),OR(D29="",COUNTIF(Listas!$CS$2:$CS$48,D29)&gt;0),OR(E29="",AND(ISNUMBER(E29),E29&gt;0)),OR(G29="",AND(ISNUMBER(G29),G29&gt;=2018,G29&lt;=2025)),OR(H29="",AND(ISNUMBER(H29),H29&gt;=1,H29&lt;=12)),OR(I29="",COUNTIF(Listas!$H$2:$H$250,I29)&gt;0),OR(K29="",AND(ISNUMBER(K29),K29&gt;0)),OR(L29="",AND(ISNUMBER(L29),L29&gt;0)),OR(M29="",AND(ISNUMBER(M29),M29&gt;=0)),OR(N29="",COUNTIF(Listas!$BC$2:$BC$3,N29)&gt;0))),"Dato inválido",IF(NOT(AND(A29&lt;&gt;"",B29&lt;&gt;"",C29&lt;&gt;"",G29&lt;&gt;"",H29&lt;&gt;"",I29&lt;&gt;"",K29&lt;&gt;"")),"Incompleta","OK")))</f>
        <v/>
      </c>
    </row>
    <row r="30">
      <c r="A30" s="13" t="n"/>
      <c r="B30" s="8" t="n"/>
      <c r="C30" s="8" t="n"/>
      <c r="D30" s="8" t="n"/>
      <c r="E30" s="14" t="n"/>
      <c r="F30" s="15">
        <f>IF(E30="","",IF(E30&lt;1,"N1",IF(E30&lt;30,"N2",IF(E30&lt;57.5,"N3","N4"))))</f>
        <v/>
      </c>
      <c r="G30" s="13" t="n"/>
      <c r="H30" s="13" t="n"/>
      <c r="I30" s="8" t="n"/>
      <c r="J30" s="15">
        <f>IFERROR(VLOOKUP(I30,Listas!$DK$2:$DL$250,2,FALSE),"")</f>
        <v/>
      </c>
      <c r="K30" s="14" t="n"/>
      <c r="L30" s="14" t="n"/>
      <c r="M30" s="16" t="n"/>
      <c r="N30" s="16" t="n"/>
      <c r="O30" s="8" t="n"/>
      <c r="Q30" s="17">
        <f>IF(NOT(OR(A30&lt;&gt;"",B30&lt;&gt;"",C30&lt;&gt;"",D30&lt;&gt;"",E30&lt;&gt;"",G30&lt;&gt;"",H30&lt;&gt;"",I30&lt;&gt;"",K30&lt;&gt;"",L30&lt;&gt;"",M30&lt;&gt;"",N30&lt;&gt;"",O30&lt;&gt;"")),"",IF(NOT(AND(OR(A30="",AND(LEN(A30)=12,ISNUMBER(--A30))),OR(B30="",COUNTIF('2. Proyectos'!$A$5:$A$54,B30)&gt;0),OR(D30="",COUNTIF(Listas!$CS$2:$CS$48,D30)&gt;0),OR(E30="",AND(ISNUMBER(E30),E30&gt;0)),OR(G30="",AND(ISNUMBER(G30),G30&gt;=2018,G30&lt;=2025)),OR(H30="",AND(ISNUMBER(H30),H30&gt;=1,H30&lt;=12)),OR(I30="",COUNTIF(Listas!$H$2:$H$250,I30)&gt;0),OR(K30="",AND(ISNUMBER(K30),K30&gt;0)),OR(L30="",AND(ISNUMBER(L30),L30&gt;0)),OR(M30="",AND(ISNUMBER(M30),M30&gt;=0)),OR(N30="",COUNTIF(Listas!$BC$2:$BC$3,N30)&gt;0))),"Dato inválido",IF(NOT(AND(A30&lt;&gt;"",B30&lt;&gt;"",C30&lt;&gt;"",G30&lt;&gt;"",H30&lt;&gt;"",I30&lt;&gt;"",K30&lt;&gt;"")),"Incompleta","OK")))</f>
        <v/>
      </c>
    </row>
    <row r="31">
      <c r="A31" s="18" t="n"/>
      <c r="B31" s="6" t="n"/>
      <c r="C31" s="6" t="n"/>
      <c r="D31" s="6" t="n"/>
      <c r="E31" s="19" t="n"/>
      <c r="F31" s="15">
        <f>IF(E31="","",IF(E31&lt;1,"N1",IF(E31&lt;30,"N2",IF(E31&lt;57.5,"N3","N4"))))</f>
        <v/>
      </c>
      <c r="G31" s="18" t="n"/>
      <c r="H31" s="18" t="n"/>
      <c r="I31" s="6" t="n"/>
      <c r="J31" s="15">
        <f>IFERROR(VLOOKUP(I31,Listas!$DK$2:$DL$250,2,FALSE),"")</f>
        <v/>
      </c>
      <c r="K31" s="19" t="n"/>
      <c r="L31" s="19" t="n"/>
      <c r="M31" s="20" t="n"/>
      <c r="N31" s="20" t="n"/>
      <c r="O31" s="6" t="n"/>
      <c r="Q31" s="17">
        <f>IF(NOT(OR(A31&lt;&gt;"",B31&lt;&gt;"",C31&lt;&gt;"",D31&lt;&gt;"",E31&lt;&gt;"",G31&lt;&gt;"",H31&lt;&gt;"",I31&lt;&gt;"",K31&lt;&gt;"",L31&lt;&gt;"",M31&lt;&gt;"",N31&lt;&gt;"",O31&lt;&gt;"")),"",IF(NOT(AND(OR(A31="",AND(LEN(A31)=12,ISNUMBER(--A31))),OR(B31="",COUNTIF('2. Proyectos'!$A$5:$A$54,B31)&gt;0),OR(D31="",COUNTIF(Listas!$CS$2:$CS$48,D31)&gt;0),OR(E31="",AND(ISNUMBER(E31),E31&gt;0)),OR(G31="",AND(ISNUMBER(G31),G31&gt;=2018,G31&lt;=2025)),OR(H31="",AND(ISNUMBER(H31),H31&gt;=1,H31&lt;=12)),OR(I31="",COUNTIF(Listas!$H$2:$H$250,I31)&gt;0),OR(K31="",AND(ISNUMBER(K31),K31&gt;0)),OR(L31="",AND(ISNUMBER(L31),L31&gt;0)),OR(M31="",AND(ISNUMBER(M31),M31&gt;=0)),OR(N31="",COUNTIF(Listas!$BC$2:$BC$3,N31)&gt;0))),"Dato inválido",IF(NOT(AND(A31&lt;&gt;"",B31&lt;&gt;"",C31&lt;&gt;"",G31&lt;&gt;"",H31&lt;&gt;"",I31&lt;&gt;"",K31&lt;&gt;"")),"Incompleta","OK")))</f>
        <v/>
      </c>
    </row>
    <row r="32">
      <c r="A32" s="13" t="n"/>
      <c r="B32" s="8" t="n"/>
      <c r="C32" s="8" t="n"/>
      <c r="D32" s="8" t="n"/>
      <c r="E32" s="14" t="n"/>
      <c r="F32" s="15">
        <f>IF(E32="","",IF(E32&lt;1,"N1",IF(E32&lt;30,"N2",IF(E32&lt;57.5,"N3","N4"))))</f>
        <v/>
      </c>
      <c r="G32" s="13" t="n"/>
      <c r="H32" s="13" t="n"/>
      <c r="I32" s="8" t="n"/>
      <c r="J32" s="15">
        <f>IFERROR(VLOOKUP(I32,Listas!$DK$2:$DL$250,2,FALSE),"")</f>
        <v/>
      </c>
      <c r="K32" s="14" t="n"/>
      <c r="L32" s="14" t="n"/>
      <c r="M32" s="16" t="n"/>
      <c r="N32" s="16" t="n"/>
      <c r="O32" s="8" t="n"/>
      <c r="Q32" s="17">
        <f>IF(NOT(OR(A32&lt;&gt;"",B32&lt;&gt;"",C32&lt;&gt;"",D32&lt;&gt;"",E32&lt;&gt;"",G32&lt;&gt;"",H32&lt;&gt;"",I32&lt;&gt;"",K32&lt;&gt;"",L32&lt;&gt;"",M32&lt;&gt;"",N32&lt;&gt;"",O32&lt;&gt;"")),"",IF(NOT(AND(OR(A32="",AND(LEN(A32)=12,ISNUMBER(--A32))),OR(B32="",COUNTIF('2. Proyectos'!$A$5:$A$54,B32)&gt;0),OR(D32="",COUNTIF(Listas!$CS$2:$CS$48,D32)&gt;0),OR(E32="",AND(ISNUMBER(E32),E32&gt;0)),OR(G32="",AND(ISNUMBER(G32),G32&gt;=2018,G32&lt;=2025)),OR(H32="",AND(ISNUMBER(H32),H32&gt;=1,H32&lt;=12)),OR(I32="",COUNTIF(Listas!$H$2:$H$250,I32)&gt;0),OR(K32="",AND(ISNUMBER(K32),K32&gt;0)),OR(L32="",AND(ISNUMBER(L32),L32&gt;0)),OR(M32="",AND(ISNUMBER(M32),M32&gt;=0)),OR(N32="",COUNTIF(Listas!$BC$2:$BC$3,N32)&gt;0))),"Dato inválido",IF(NOT(AND(A32&lt;&gt;"",B32&lt;&gt;"",C32&lt;&gt;"",G32&lt;&gt;"",H32&lt;&gt;"",I32&lt;&gt;"",K32&lt;&gt;"")),"Incompleta","OK")))</f>
        <v/>
      </c>
    </row>
    <row r="33">
      <c r="A33" s="18" t="n"/>
      <c r="B33" s="6" t="n"/>
      <c r="C33" s="6" t="n"/>
      <c r="D33" s="6" t="n"/>
      <c r="E33" s="19" t="n"/>
      <c r="F33" s="15">
        <f>IF(E33="","",IF(E33&lt;1,"N1",IF(E33&lt;30,"N2",IF(E33&lt;57.5,"N3","N4"))))</f>
        <v/>
      </c>
      <c r="G33" s="18" t="n"/>
      <c r="H33" s="18" t="n"/>
      <c r="I33" s="6" t="n"/>
      <c r="J33" s="15">
        <f>IFERROR(VLOOKUP(I33,Listas!$DK$2:$DL$250,2,FALSE),"")</f>
        <v/>
      </c>
      <c r="K33" s="19" t="n"/>
      <c r="L33" s="19" t="n"/>
      <c r="M33" s="20" t="n"/>
      <c r="N33" s="20" t="n"/>
      <c r="O33" s="6" t="n"/>
      <c r="Q33" s="17">
        <f>IF(NOT(OR(A33&lt;&gt;"",B33&lt;&gt;"",C33&lt;&gt;"",D33&lt;&gt;"",E33&lt;&gt;"",G33&lt;&gt;"",H33&lt;&gt;"",I33&lt;&gt;"",K33&lt;&gt;"",L33&lt;&gt;"",M33&lt;&gt;"",N33&lt;&gt;"",O33&lt;&gt;"")),"",IF(NOT(AND(OR(A33="",AND(LEN(A33)=12,ISNUMBER(--A33))),OR(B33="",COUNTIF('2. Proyectos'!$A$5:$A$54,B33)&gt;0),OR(D33="",COUNTIF(Listas!$CS$2:$CS$48,D33)&gt;0),OR(E33="",AND(ISNUMBER(E33),E33&gt;0)),OR(G33="",AND(ISNUMBER(G33),G33&gt;=2018,G33&lt;=2025)),OR(H33="",AND(ISNUMBER(H33),H33&gt;=1,H33&lt;=12)),OR(I33="",COUNTIF(Listas!$H$2:$H$250,I33)&gt;0),OR(K33="",AND(ISNUMBER(K33),K33&gt;0)),OR(L33="",AND(ISNUMBER(L33),L33&gt;0)),OR(M33="",AND(ISNUMBER(M33),M33&gt;=0)),OR(N33="",COUNTIF(Listas!$BC$2:$BC$3,N33)&gt;0))),"Dato inválido",IF(NOT(AND(A33&lt;&gt;"",B33&lt;&gt;"",C33&lt;&gt;"",G33&lt;&gt;"",H33&lt;&gt;"",I33&lt;&gt;"",K33&lt;&gt;"")),"Incompleta","OK")))</f>
        <v/>
      </c>
    </row>
    <row r="34">
      <c r="A34" s="13" t="n"/>
      <c r="B34" s="8" t="n"/>
      <c r="C34" s="8" t="n"/>
      <c r="D34" s="8" t="n"/>
      <c r="E34" s="14" t="n"/>
      <c r="F34" s="15">
        <f>IF(E34="","",IF(E34&lt;1,"N1",IF(E34&lt;30,"N2",IF(E34&lt;57.5,"N3","N4"))))</f>
        <v/>
      </c>
      <c r="G34" s="13" t="n"/>
      <c r="H34" s="13" t="n"/>
      <c r="I34" s="8" t="n"/>
      <c r="J34" s="15">
        <f>IFERROR(VLOOKUP(I34,Listas!$DK$2:$DL$250,2,FALSE),"")</f>
        <v/>
      </c>
      <c r="K34" s="14" t="n"/>
      <c r="L34" s="14" t="n"/>
      <c r="M34" s="16" t="n"/>
      <c r="N34" s="16" t="n"/>
      <c r="O34" s="8" t="n"/>
      <c r="Q34" s="17">
        <f>IF(NOT(OR(A34&lt;&gt;"",B34&lt;&gt;"",C34&lt;&gt;"",D34&lt;&gt;"",E34&lt;&gt;"",G34&lt;&gt;"",H34&lt;&gt;"",I34&lt;&gt;"",K34&lt;&gt;"",L34&lt;&gt;"",M34&lt;&gt;"",N34&lt;&gt;"",O34&lt;&gt;"")),"",IF(NOT(AND(OR(A34="",AND(LEN(A34)=12,ISNUMBER(--A34))),OR(B34="",COUNTIF('2. Proyectos'!$A$5:$A$54,B34)&gt;0),OR(D34="",COUNTIF(Listas!$CS$2:$CS$48,D34)&gt;0),OR(E34="",AND(ISNUMBER(E34),E34&gt;0)),OR(G34="",AND(ISNUMBER(G34),G34&gt;=2018,G34&lt;=2025)),OR(H34="",AND(ISNUMBER(H34),H34&gt;=1,H34&lt;=12)),OR(I34="",COUNTIF(Listas!$H$2:$H$250,I34)&gt;0),OR(K34="",AND(ISNUMBER(K34),K34&gt;0)),OR(L34="",AND(ISNUMBER(L34),L34&gt;0)),OR(M34="",AND(ISNUMBER(M34),M34&gt;=0)),OR(N34="",COUNTIF(Listas!$BC$2:$BC$3,N34)&gt;0))),"Dato inválido",IF(NOT(AND(A34&lt;&gt;"",B34&lt;&gt;"",C34&lt;&gt;"",G34&lt;&gt;"",H34&lt;&gt;"",I34&lt;&gt;"",K34&lt;&gt;"")),"Incompleta","OK")))</f>
        <v/>
      </c>
    </row>
    <row r="35">
      <c r="A35" s="18" t="n"/>
      <c r="B35" s="6" t="n"/>
      <c r="C35" s="6" t="n"/>
      <c r="D35" s="6" t="n"/>
      <c r="E35" s="19" t="n"/>
      <c r="F35" s="15">
        <f>IF(E35="","",IF(E35&lt;1,"N1",IF(E35&lt;30,"N2",IF(E35&lt;57.5,"N3","N4"))))</f>
        <v/>
      </c>
      <c r="G35" s="18" t="n"/>
      <c r="H35" s="18" t="n"/>
      <c r="I35" s="6" t="n"/>
      <c r="J35" s="15">
        <f>IFERROR(VLOOKUP(I35,Listas!$DK$2:$DL$250,2,FALSE),"")</f>
        <v/>
      </c>
      <c r="K35" s="19" t="n"/>
      <c r="L35" s="19" t="n"/>
      <c r="M35" s="20" t="n"/>
      <c r="N35" s="20" t="n"/>
      <c r="O35" s="6" t="n"/>
      <c r="Q35" s="17">
        <f>IF(NOT(OR(A35&lt;&gt;"",B35&lt;&gt;"",C35&lt;&gt;"",D35&lt;&gt;"",E35&lt;&gt;"",G35&lt;&gt;"",H35&lt;&gt;"",I35&lt;&gt;"",K35&lt;&gt;"",L35&lt;&gt;"",M35&lt;&gt;"",N35&lt;&gt;"",O35&lt;&gt;"")),"",IF(NOT(AND(OR(A35="",AND(LEN(A35)=12,ISNUMBER(--A35))),OR(B35="",COUNTIF('2. Proyectos'!$A$5:$A$54,B35)&gt;0),OR(D35="",COUNTIF(Listas!$CS$2:$CS$48,D35)&gt;0),OR(E35="",AND(ISNUMBER(E35),E35&gt;0)),OR(G35="",AND(ISNUMBER(G35),G35&gt;=2018,G35&lt;=2025)),OR(H35="",AND(ISNUMBER(H35),H35&gt;=1,H35&lt;=12)),OR(I35="",COUNTIF(Listas!$H$2:$H$250,I35)&gt;0),OR(K35="",AND(ISNUMBER(K35),K35&gt;0)),OR(L35="",AND(ISNUMBER(L35),L35&gt;0)),OR(M35="",AND(ISNUMBER(M35),M35&gt;=0)),OR(N35="",COUNTIF(Listas!$BC$2:$BC$3,N35)&gt;0))),"Dato inválido",IF(NOT(AND(A35&lt;&gt;"",B35&lt;&gt;"",C35&lt;&gt;"",G35&lt;&gt;"",H35&lt;&gt;"",I35&lt;&gt;"",K35&lt;&gt;"")),"Incompleta","OK")))</f>
        <v/>
      </c>
    </row>
    <row r="36">
      <c r="A36" s="13" t="n"/>
      <c r="B36" s="8" t="n"/>
      <c r="C36" s="8" t="n"/>
      <c r="D36" s="8" t="n"/>
      <c r="E36" s="14" t="n"/>
      <c r="F36" s="15">
        <f>IF(E36="","",IF(E36&lt;1,"N1",IF(E36&lt;30,"N2",IF(E36&lt;57.5,"N3","N4"))))</f>
        <v/>
      </c>
      <c r="G36" s="13" t="n"/>
      <c r="H36" s="13" t="n"/>
      <c r="I36" s="8" t="n"/>
      <c r="J36" s="15">
        <f>IFERROR(VLOOKUP(I36,Listas!$DK$2:$DL$250,2,FALSE),"")</f>
        <v/>
      </c>
      <c r="K36" s="14" t="n"/>
      <c r="L36" s="14" t="n"/>
      <c r="M36" s="16" t="n"/>
      <c r="N36" s="16" t="n"/>
      <c r="O36" s="8" t="n"/>
      <c r="Q36" s="17">
        <f>IF(NOT(OR(A36&lt;&gt;"",B36&lt;&gt;"",C36&lt;&gt;"",D36&lt;&gt;"",E36&lt;&gt;"",G36&lt;&gt;"",H36&lt;&gt;"",I36&lt;&gt;"",K36&lt;&gt;"",L36&lt;&gt;"",M36&lt;&gt;"",N36&lt;&gt;"",O36&lt;&gt;"")),"",IF(NOT(AND(OR(A36="",AND(LEN(A36)=12,ISNUMBER(--A36))),OR(B36="",COUNTIF('2. Proyectos'!$A$5:$A$54,B36)&gt;0),OR(D36="",COUNTIF(Listas!$CS$2:$CS$48,D36)&gt;0),OR(E36="",AND(ISNUMBER(E36),E36&gt;0)),OR(G36="",AND(ISNUMBER(G36),G36&gt;=2018,G36&lt;=2025)),OR(H36="",AND(ISNUMBER(H36),H36&gt;=1,H36&lt;=12)),OR(I36="",COUNTIF(Listas!$H$2:$H$250,I36)&gt;0),OR(K36="",AND(ISNUMBER(K36),K36&gt;0)),OR(L36="",AND(ISNUMBER(L36),L36&gt;0)),OR(M36="",AND(ISNUMBER(M36),M36&gt;=0)),OR(N36="",COUNTIF(Listas!$BC$2:$BC$3,N36)&gt;0))),"Dato inválido",IF(NOT(AND(A36&lt;&gt;"",B36&lt;&gt;"",C36&lt;&gt;"",G36&lt;&gt;"",H36&lt;&gt;"",I36&lt;&gt;"",K36&lt;&gt;"")),"Incompleta","OK")))</f>
        <v/>
      </c>
    </row>
    <row r="37">
      <c r="A37" s="18" t="n"/>
      <c r="B37" s="6" t="n"/>
      <c r="C37" s="6" t="n"/>
      <c r="D37" s="6" t="n"/>
      <c r="E37" s="19" t="n"/>
      <c r="F37" s="15">
        <f>IF(E37="","",IF(E37&lt;1,"N1",IF(E37&lt;30,"N2",IF(E37&lt;57.5,"N3","N4"))))</f>
        <v/>
      </c>
      <c r="G37" s="18" t="n"/>
      <c r="H37" s="18" t="n"/>
      <c r="I37" s="6" t="n"/>
      <c r="J37" s="15">
        <f>IFERROR(VLOOKUP(I37,Listas!$DK$2:$DL$250,2,FALSE),"")</f>
        <v/>
      </c>
      <c r="K37" s="19" t="n"/>
      <c r="L37" s="19" t="n"/>
      <c r="M37" s="20" t="n"/>
      <c r="N37" s="20" t="n"/>
      <c r="O37" s="6" t="n"/>
      <c r="Q37" s="17">
        <f>IF(NOT(OR(A37&lt;&gt;"",B37&lt;&gt;"",C37&lt;&gt;"",D37&lt;&gt;"",E37&lt;&gt;"",G37&lt;&gt;"",H37&lt;&gt;"",I37&lt;&gt;"",K37&lt;&gt;"",L37&lt;&gt;"",M37&lt;&gt;"",N37&lt;&gt;"",O37&lt;&gt;"")),"",IF(NOT(AND(OR(A37="",AND(LEN(A37)=12,ISNUMBER(--A37))),OR(B37="",COUNTIF('2. Proyectos'!$A$5:$A$54,B37)&gt;0),OR(D37="",COUNTIF(Listas!$CS$2:$CS$48,D37)&gt;0),OR(E37="",AND(ISNUMBER(E37),E37&gt;0)),OR(G37="",AND(ISNUMBER(G37),G37&gt;=2018,G37&lt;=2025)),OR(H37="",AND(ISNUMBER(H37),H37&gt;=1,H37&lt;=12)),OR(I37="",COUNTIF(Listas!$H$2:$H$250,I37)&gt;0),OR(K37="",AND(ISNUMBER(K37),K37&gt;0)),OR(L37="",AND(ISNUMBER(L37),L37&gt;0)),OR(M37="",AND(ISNUMBER(M37),M37&gt;=0)),OR(N37="",COUNTIF(Listas!$BC$2:$BC$3,N37)&gt;0))),"Dato inválido",IF(NOT(AND(A37&lt;&gt;"",B37&lt;&gt;"",C37&lt;&gt;"",G37&lt;&gt;"",H37&lt;&gt;"",I37&lt;&gt;"",K37&lt;&gt;"")),"Incompleta","OK")))</f>
        <v/>
      </c>
    </row>
    <row r="38">
      <c r="A38" s="13" t="n"/>
      <c r="B38" s="8" t="n"/>
      <c r="C38" s="8" t="n"/>
      <c r="D38" s="8" t="n"/>
      <c r="E38" s="14" t="n"/>
      <c r="F38" s="15">
        <f>IF(E38="","",IF(E38&lt;1,"N1",IF(E38&lt;30,"N2",IF(E38&lt;57.5,"N3","N4"))))</f>
        <v/>
      </c>
      <c r="G38" s="13" t="n"/>
      <c r="H38" s="13" t="n"/>
      <c r="I38" s="8" t="n"/>
      <c r="J38" s="15">
        <f>IFERROR(VLOOKUP(I38,Listas!$DK$2:$DL$250,2,FALSE),"")</f>
        <v/>
      </c>
      <c r="K38" s="14" t="n"/>
      <c r="L38" s="14" t="n"/>
      <c r="M38" s="16" t="n"/>
      <c r="N38" s="16" t="n"/>
      <c r="O38" s="8" t="n"/>
      <c r="Q38" s="17">
        <f>IF(NOT(OR(A38&lt;&gt;"",B38&lt;&gt;"",C38&lt;&gt;"",D38&lt;&gt;"",E38&lt;&gt;"",G38&lt;&gt;"",H38&lt;&gt;"",I38&lt;&gt;"",K38&lt;&gt;"",L38&lt;&gt;"",M38&lt;&gt;"",N38&lt;&gt;"",O38&lt;&gt;"")),"",IF(NOT(AND(OR(A38="",AND(LEN(A38)=12,ISNUMBER(--A38))),OR(B38="",COUNTIF('2. Proyectos'!$A$5:$A$54,B38)&gt;0),OR(D38="",COUNTIF(Listas!$CS$2:$CS$48,D38)&gt;0),OR(E38="",AND(ISNUMBER(E38),E38&gt;0)),OR(G38="",AND(ISNUMBER(G38),G38&gt;=2018,G38&lt;=2025)),OR(H38="",AND(ISNUMBER(H38),H38&gt;=1,H38&lt;=12)),OR(I38="",COUNTIF(Listas!$H$2:$H$250,I38)&gt;0),OR(K38="",AND(ISNUMBER(K38),K38&gt;0)),OR(L38="",AND(ISNUMBER(L38),L38&gt;0)),OR(M38="",AND(ISNUMBER(M38),M38&gt;=0)),OR(N38="",COUNTIF(Listas!$BC$2:$BC$3,N38)&gt;0))),"Dato inválido",IF(NOT(AND(A38&lt;&gt;"",B38&lt;&gt;"",C38&lt;&gt;"",G38&lt;&gt;"",H38&lt;&gt;"",I38&lt;&gt;"",K38&lt;&gt;"")),"Incompleta","OK")))</f>
        <v/>
      </c>
    </row>
    <row r="39">
      <c r="A39" s="18" t="n"/>
      <c r="B39" s="6" t="n"/>
      <c r="C39" s="6" t="n"/>
      <c r="D39" s="6" t="n"/>
      <c r="E39" s="19" t="n"/>
      <c r="F39" s="15">
        <f>IF(E39="","",IF(E39&lt;1,"N1",IF(E39&lt;30,"N2",IF(E39&lt;57.5,"N3","N4"))))</f>
        <v/>
      </c>
      <c r="G39" s="18" t="n"/>
      <c r="H39" s="18" t="n"/>
      <c r="I39" s="6" t="n"/>
      <c r="J39" s="15">
        <f>IFERROR(VLOOKUP(I39,Listas!$DK$2:$DL$250,2,FALSE),"")</f>
        <v/>
      </c>
      <c r="K39" s="19" t="n"/>
      <c r="L39" s="19" t="n"/>
      <c r="M39" s="20" t="n"/>
      <c r="N39" s="20" t="n"/>
      <c r="O39" s="6" t="n"/>
      <c r="Q39" s="17">
        <f>IF(NOT(OR(A39&lt;&gt;"",B39&lt;&gt;"",C39&lt;&gt;"",D39&lt;&gt;"",E39&lt;&gt;"",G39&lt;&gt;"",H39&lt;&gt;"",I39&lt;&gt;"",K39&lt;&gt;"",L39&lt;&gt;"",M39&lt;&gt;"",N39&lt;&gt;"",O39&lt;&gt;"")),"",IF(NOT(AND(OR(A39="",AND(LEN(A39)=12,ISNUMBER(--A39))),OR(B39="",COUNTIF('2. Proyectos'!$A$5:$A$54,B39)&gt;0),OR(D39="",COUNTIF(Listas!$CS$2:$CS$48,D39)&gt;0),OR(E39="",AND(ISNUMBER(E39),E39&gt;0)),OR(G39="",AND(ISNUMBER(G39),G39&gt;=2018,G39&lt;=2025)),OR(H39="",AND(ISNUMBER(H39),H39&gt;=1,H39&lt;=12)),OR(I39="",COUNTIF(Listas!$H$2:$H$250,I39)&gt;0),OR(K39="",AND(ISNUMBER(K39),K39&gt;0)),OR(L39="",AND(ISNUMBER(L39),L39&gt;0)),OR(M39="",AND(ISNUMBER(M39),M39&gt;=0)),OR(N39="",COUNTIF(Listas!$BC$2:$BC$3,N39)&gt;0))),"Dato inválido",IF(NOT(AND(A39&lt;&gt;"",B39&lt;&gt;"",C39&lt;&gt;"",G39&lt;&gt;"",H39&lt;&gt;"",I39&lt;&gt;"",K39&lt;&gt;"")),"Incompleta","OK")))</f>
        <v/>
      </c>
    </row>
    <row r="40">
      <c r="A40" s="13" t="n"/>
      <c r="B40" s="8" t="n"/>
      <c r="C40" s="8" t="n"/>
      <c r="D40" s="8" t="n"/>
      <c r="E40" s="14" t="n"/>
      <c r="F40" s="15">
        <f>IF(E40="","",IF(E40&lt;1,"N1",IF(E40&lt;30,"N2",IF(E40&lt;57.5,"N3","N4"))))</f>
        <v/>
      </c>
      <c r="G40" s="13" t="n"/>
      <c r="H40" s="13" t="n"/>
      <c r="I40" s="8" t="n"/>
      <c r="J40" s="15">
        <f>IFERROR(VLOOKUP(I40,Listas!$DK$2:$DL$250,2,FALSE),"")</f>
        <v/>
      </c>
      <c r="K40" s="14" t="n"/>
      <c r="L40" s="14" t="n"/>
      <c r="M40" s="16" t="n"/>
      <c r="N40" s="16" t="n"/>
      <c r="O40" s="8" t="n"/>
      <c r="Q40" s="17">
        <f>IF(NOT(OR(A40&lt;&gt;"",B40&lt;&gt;"",C40&lt;&gt;"",D40&lt;&gt;"",E40&lt;&gt;"",G40&lt;&gt;"",H40&lt;&gt;"",I40&lt;&gt;"",K40&lt;&gt;"",L40&lt;&gt;"",M40&lt;&gt;"",N40&lt;&gt;"",O40&lt;&gt;"")),"",IF(NOT(AND(OR(A40="",AND(LEN(A40)=12,ISNUMBER(--A40))),OR(B40="",COUNTIF('2. Proyectos'!$A$5:$A$54,B40)&gt;0),OR(D40="",COUNTIF(Listas!$CS$2:$CS$48,D40)&gt;0),OR(E40="",AND(ISNUMBER(E40),E40&gt;0)),OR(G40="",AND(ISNUMBER(G40),G40&gt;=2018,G40&lt;=2025)),OR(H40="",AND(ISNUMBER(H40),H40&gt;=1,H40&lt;=12)),OR(I40="",COUNTIF(Listas!$H$2:$H$250,I40)&gt;0),OR(K40="",AND(ISNUMBER(K40),K40&gt;0)),OR(L40="",AND(ISNUMBER(L40),L40&gt;0)),OR(M40="",AND(ISNUMBER(M40),M40&gt;=0)),OR(N40="",COUNTIF(Listas!$BC$2:$BC$3,N40)&gt;0))),"Dato inválido",IF(NOT(AND(A40&lt;&gt;"",B40&lt;&gt;"",C40&lt;&gt;"",G40&lt;&gt;"",H40&lt;&gt;"",I40&lt;&gt;"",K40&lt;&gt;"")),"Incompleta","OK")))</f>
        <v/>
      </c>
    </row>
    <row r="41">
      <c r="A41" s="18" t="n"/>
      <c r="B41" s="6" t="n"/>
      <c r="C41" s="6" t="n"/>
      <c r="D41" s="6" t="n"/>
      <c r="E41" s="19" t="n"/>
      <c r="F41" s="15">
        <f>IF(E41="","",IF(E41&lt;1,"N1",IF(E41&lt;30,"N2",IF(E41&lt;57.5,"N3","N4"))))</f>
        <v/>
      </c>
      <c r="G41" s="18" t="n"/>
      <c r="H41" s="18" t="n"/>
      <c r="I41" s="6" t="n"/>
      <c r="J41" s="15">
        <f>IFERROR(VLOOKUP(I41,Listas!$DK$2:$DL$250,2,FALSE),"")</f>
        <v/>
      </c>
      <c r="K41" s="19" t="n"/>
      <c r="L41" s="19" t="n"/>
      <c r="M41" s="20" t="n"/>
      <c r="N41" s="20" t="n"/>
      <c r="O41" s="6" t="n"/>
      <c r="Q41" s="17">
        <f>IF(NOT(OR(A41&lt;&gt;"",B41&lt;&gt;"",C41&lt;&gt;"",D41&lt;&gt;"",E41&lt;&gt;"",G41&lt;&gt;"",H41&lt;&gt;"",I41&lt;&gt;"",K41&lt;&gt;"",L41&lt;&gt;"",M41&lt;&gt;"",N41&lt;&gt;"",O41&lt;&gt;"")),"",IF(NOT(AND(OR(A41="",AND(LEN(A41)=12,ISNUMBER(--A41))),OR(B41="",COUNTIF('2. Proyectos'!$A$5:$A$54,B41)&gt;0),OR(D41="",COUNTIF(Listas!$CS$2:$CS$48,D41)&gt;0),OR(E41="",AND(ISNUMBER(E41),E41&gt;0)),OR(G41="",AND(ISNUMBER(G41),G41&gt;=2018,G41&lt;=2025)),OR(H41="",AND(ISNUMBER(H41),H41&gt;=1,H41&lt;=12)),OR(I41="",COUNTIF(Listas!$H$2:$H$250,I41)&gt;0),OR(K41="",AND(ISNUMBER(K41),K41&gt;0)),OR(L41="",AND(ISNUMBER(L41),L41&gt;0)),OR(M41="",AND(ISNUMBER(M41),M41&gt;=0)),OR(N41="",COUNTIF(Listas!$BC$2:$BC$3,N41)&gt;0))),"Dato inválido",IF(NOT(AND(A41&lt;&gt;"",B41&lt;&gt;"",C41&lt;&gt;"",G41&lt;&gt;"",H41&lt;&gt;"",I41&lt;&gt;"",K41&lt;&gt;"")),"Incompleta","OK")))</f>
        <v/>
      </c>
    </row>
    <row r="42">
      <c r="A42" s="13" t="n"/>
      <c r="B42" s="8" t="n"/>
      <c r="C42" s="8" t="n"/>
      <c r="D42" s="8" t="n"/>
      <c r="E42" s="14" t="n"/>
      <c r="F42" s="15">
        <f>IF(E42="","",IF(E42&lt;1,"N1",IF(E42&lt;30,"N2",IF(E42&lt;57.5,"N3","N4"))))</f>
        <v/>
      </c>
      <c r="G42" s="13" t="n"/>
      <c r="H42" s="13" t="n"/>
      <c r="I42" s="8" t="n"/>
      <c r="J42" s="15">
        <f>IFERROR(VLOOKUP(I42,Listas!$DK$2:$DL$250,2,FALSE),"")</f>
        <v/>
      </c>
      <c r="K42" s="14" t="n"/>
      <c r="L42" s="14" t="n"/>
      <c r="M42" s="16" t="n"/>
      <c r="N42" s="16" t="n"/>
      <c r="O42" s="8" t="n"/>
      <c r="Q42" s="17">
        <f>IF(NOT(OR(A42&lt;&gt;"",B42&lt;&gt;"",C42&lt;&gt;"",D42&lt;&gt;"",E42&lt;&gt;"",G42&lt;&gt;"",H42&lt;&gt;"",I42&lt;&gt;"",K42&lt;&gt;"",L42&lt;&gt;"",M42&lt;&gt;"",N42&lt;&gt;"",O42&lt;&gt;"")),"",IF(NOT(AND(OR(A42="",AND(LEN(A42)=12,ISNUMBER(--A42))),OR(B42="",COUNTIF('2. Proyectos'!$A$5:$A$54,B42)&gt;0),OR(D42="",COUNTIF(Listas!$CS$2:$CS$48,D42)&gt;0),OR(E42="",AND(ISNUMBER(E42),E42&gt;0)),OR(G42="",AND(ISNUMBER(G42),G42&gt;=2018,G42&lt;=2025)),OR(H42="",AND(ISNUMBER(H42),H42&gt;=1,H42&lt;=12)),OR(I42="",COUNTIF(Listas!$H$2:$H$250,I42)&gt;0),OR(K42="",AND(ISNUMBER(K42),K42&gt;0)),OR(L42="",AND(ISNUMBER(L42),L42&gt;0)),OR(M42="",AND(ISNUMBER(M42),M42&gt;=0)),OR(N42="",COUNTIF(Listas!$BC$2:$BC$3,N42)&gt;0))),"Dato inválido",IF(NOT(AND(A42&lt;&gt;"",B42&lt;&gt;"",C42&lt;&gt;"",G42&lt;&gt;"",H42&lt;&gt;"",I42&lt;&gt;"",K42&lt;&gt;"")),"Incompleta","OK")))</f>
        <v/>
      </c>
    </row>
    <row r="43">
      <c r="A43" s="18" t="n"/>
      <c r="B43" s="6" t="n"/>
      <c r="C43" s="6" t="n"/>
      <c r="D43" s="6" t="n"/>
      <c r="E43" s="19" t="n"/>
      <c r="F43" s="15">
        <f>IF(E43="","",IF(E43&lt;1,"N1",IF(E43&lt;30,"N2",IF(E43&lt;57.5,"N3","N4"))))</f>
        <v/>
      </c>
      <c r="G43" s="18" t="n"/>
      <c r="H43" s="18" t="n"/>
      <c r="I43" s="6" t="n"/>
      <c r="J43" s="15">
        <f>IFERROR(VLOOKUP(I43,Listas!$DK$2:$DL$250,2,FALSE),"")</f>
        <v/>
      </c>
      <c r="K43" s="19" t="n"/>
      <c r="L43" s="19" t="n"/>
      <c r="M43" s="20" t="n"/>
      <c r="N43" s="20" t="n"/>
      <c r="O43" s="6" t="n"/>
      <c r="Q43" s="17">
        <f>IF(NOT(OR(A43&lt;&gt;"",B43&lt;&gt;"",C43&lt;&gt;"",D43&lt;&gt;"",E43&lt;&gt;"",G43&lt;&gt;"",H43&lt;&gt;"",I43&lt;&gt;"",K43&lt;&gt;"",L43&lt;&gt;"",M43&lt;&gt;"",N43&lt;&gt;"",O43&lt;&gt;"")),"",IF(NOT(AND(OR(A43="",AND(LEN(A43)=12,ISNUMBER(--A43))),OR(B43="",COUNTIF('2. Proyectos'!$A$5:$A$54,B43)&gt;0),OR(D43="",COUNTIF(Listas!$CS$2:$CS$48,D43)&gt;0),OR(E43="",AND(ISNUMBER(E43),E43&gt;0)),OR(G43="",AND(ISNUMBER(G43),G43&gt;=2018,G43&lt;=2025)),OR(H43="",AND(ISNUMBER(H43),H43&gt;=1,H43&lt;=12)),OR(I43="",COUNTIF(Listas!$H$2:$H$250,I43)&gt;0),OR(K43="",AND(ISNUMBER(K43),K43&gt;0)),OR(L43="",AND(ISNUMBER(L43),L43&gt;0)),OR(M43="",AND(ISNUMBER(M43),M43&gt;=0)),OR(N43="",COUNTIF(Listas!$BC$2:$BC$3,N43)&gt;0))),"Dato inválido",IF(NOT(AND(A43&lt;&gt;"",B43&lt;&gt;"",C43&lt;&gt;"",G43&lt;&gt;"",H43&lt;&gt;"",I43&lt;&gt;"",K43&lt;&gt;"")),"Incompleta","OK")))</f>
        <v/>
      </c>
    </row>
    <row r="44">
      <c r="A44" s="13" t="n"/>
      <c r="B44" s="8" t="n"/>
      <c r="C44" s="8" t="n"/>
      <c r="D44" s="8" t="n"/>
      <c r="E44" s="14" t="n"/>
      <c r="F44" s="15">
        <f>IF(E44="","",IF(E44&lt;1,"N1",IF(E44&lt;30,"N2",IF(E44&lt;57.5,"N3","N4"))))</f>
        <v/>
      </c>
      <c r="G44" s="13" t="n"/>
      <c r="H44" s="13" t="n"/>
      <c r="I44" s="8" t="n"/>
      <c r="J44" s="15">
        <f>IFERROR(VLOOKUP(I44,Listas!$DK$2:$DL$250,2,FALSE),"")</f>
        <v/>
      </c>
      <c r="K44" s="14" t="n"/>
      <c r="L44" s="14" t="n"/>
      <c r="M44" s="16" t="n"/>
      <c r="N44" s="16" t="n"/>
      <c r="O44" s="8" t="n"/>
      <c r="Q44" s="17">
        <f>IF(NOT(OR(A44&lt;&gt;"",B44&lt;&gt;"",C44&lt;&gt;"",D44&lt;&gt;"",E44&lt;&gt;"",G44&lt;&gt;"",H44&lt;&gt;"",I44&lt;&gt;"",K44&lt;&gt;"",L44&lt;&gt;"",M44&lt;&gt;"",N44&lt;&gt;"",O44&lt;&gt;"")),"",IF(NOT(AND(OR(A44="",AND(LEN(A44)=12,ISNUMBER(--A44))),OR(B44="",COUNTIF('2. Proyectos'!$A$5:$A$54,B44)&gt;0),OR(D44="",COUNTIF(Listas!$CS$2:$CS$48,D44)&gt;0),OR(E44="",AND(ISNUMBER(E44),E44&gt;0)),OR(G44="",AND(ISNUMBER(G44),G44&gt;=2018,G44&lt;=2025)),OR(H44="",AND(ISNUMBER(H44),H44&gt;=1,H44&lt;=12)),OR(I44="",COUNTIF(Listas!$H$2:$H$250,I44)&gt;0),OR(K44="",AND(ISNUMBER(K44),K44&gt;0)),OR(L44="",AND(ISNUMBER(L44),L44&gt;0)),OR(M44="",AND(ISNUMBER(M44),M44&gt;=0)),OR(N44="",COUNTIF(Listas!$BC$2:$BC$3,N44)&gt;0))),"Dato inválido",IF(NOT(AND(A44&lt;&gt;"",B44&lt;&gt;"",C44&lt;&gt;"",G44&lt;&gt;"",H44&lt;&gt;"",I44&lt;&gt;"",K44&lt;&gt;"")),"Incompleta","OK")))</f>
        <v/>
      </c>
    </row>
    <row r="45">
      <c r="A45" s="18" t="n"/>
      <c r="B45" s="6" t="n"/>
      <c r="C45" s="6" t="n"/>
      <c r="D45" s="6" t="n"/>
      <c r="E45" s="19" t="n"/>
      <c r="F45" s="15">
        <f>IF(E45="","",IF(E45&lt;1,"N1",IF(E45&lt;30,"N2",IF(E45&lt;57.5,"N3","N4"))))</f>
        <v/>
      </c>
      <c r="G45" s="18" t="n"/>
      <c r="H45" s="18" t="n"/>
      <c r="I45" s="6" t="n"/>
      <c r="J45" s="15">
        <f>IFERROR(VLOOKUP(I45,Listas!$DK$2:$DL$250,2,FALSE),"")</f>
        <v/>
      </c>
      <c r="K45" s="19" t="n"/>
      <c r="L45" s="19" t="n"/>
      <c r="M45" s="20" t="n"/>
      <c r="N45" s="20" t="n"/>
      <c r="O45" s="6" t="n"/>
      <c r="Q45" s="17">
        <f>IF(NOT(OR(A45&lt;&gt;"",B45&lt;&gt;"",C45&lt;&gt;"",D45&lt;&gt;"",E45&lt;&gt;"",G45&lt;&gt;"",H45&lt;&gt;"",I45&lt;&gt;"",K45&lt;&gt;"",L45&lt;&gt;"",M45&lt;&gt;"",N45&lt;&gt;"",O45&lt;&gt;"")),"",IF(NOT(AND(OR(A45="",AND(LEN(A45)=12,ISNUMBER(--A45))),OR(B45="",COUNTIF('2. Proyectos'!$A$5:$A$54,B45)&gt;0),OR(D45="",COUNTIF(Listas!$CS$2:$CS$48,D45)&gt;0),OR(E45="",AND(ISNUMBER(E45),E45&gt;0)),OR(G45="",AND(ISNUMBER(G45),G45&gt;=2018,G45&lt;=2025)),OR(H45="",AND(ISNUMBER(H45),H45&gt;=1,H45&lt;=12)),OR(I45="",COUNTIF(Listas!$H$2:$H$250,I45)&gt;0),OR(K45="",AND(ISNUMBER(K45),K45&gt;0)),OR(L45="",AND(ISNUMBER(L45),L45&gt;0)),OR(M45="",AND(ISNUMBER(M45),M45&gt;=0)),OR(N45="",COUNTIF(Listas!$BC$2:$BC$3,N45)&gt;0))),"Dato inválido",IF(NOT(AND(A45&lt;&gt;"",B45&lt;&gt;"",C45&lt;&gt;"",G45&lt;&gt;"",H45&lt;&gt;"",I45&lt;&gt;"",K45&lt;&gt;"")),"Incompleta","OK")))</f>
        <v/>
      </c>
    </row>
    <row r="46">
      <c r="A46" s="13" t="n"/>
      <c r="B46" s="8" t="n"/>
      <c r="C46" s="8" t="n"/>
      <c r="D46" s="8" t="n"/>
      <c r="E46" s="14" t="n"/>
      <c r="F46" s="15">
        <f>IF(E46="","",IF(E46&lt;1,"N1",IF(E46&lt;30,"N2",IF(E46&lt;57.5,"N3","N4"))))</f>
        <v/>
      </c>
      <c r="G46" s="13" t="n"/>
      <c r="H46" s="13" t="n"/>
      <c r="I46" s="8" t="n"/>
      <c r="J46" s="15">
        <f>IFERROR(VLOOKUP(I46,Listas!$DK$2:$DL$250,2,FALSE),"")</f>
        <v/>
      </c>
      <c r="K46" s="14" t="n"/>
      <c r="L46" s="14" t="n"/>
      <c r="M46" s="16" t="n"/>
      <c r="N46" s="16" t="n"/>
      <c r="O46" s="8" t="n"/>
      <c r="Q46" s="17">
        <f>IF(NOT(OR(A46&lt;&gt;"",B46&lt;&gt;"",C46&lt;&gt;"",D46&lt;&gt;"",E46&lt;&gt;"",G46&lt;&gt;"",H46&lt;&gt;"",I46&lt;&gt;"",K46&lt;&gt;"",L46&lt;&gt;"",M46&lt;&gt;"",N46&lt;&gt;"",O46&lt;&gt;"")),"",IF(NOT(AND(OR(A46="",AND(LEN(A46)=12,ISNUMBER(--A46))),OR(B46="",COUNTIF('2. Proyectos'!$A$5:$A$54,B46)&gt;0),OR(D46="",COUNTIF(Listas!$CS$2:$CS$48,D46)&gt;0),OR(E46="",AND(ISNUMBER(E46),E46&gt;0)),OR(G46="",AND(ISNUMBER(G46),G46&gt;=2018,G46&lt;=2025)),OR(H46="",AND(ISNUMBER(H46),H46&gt;=1,H46&lt;=12)),OR(I46="",COUNTIF(Listas!$H$2:$H$250,I46)&gt;0),OR(K46="",AND(ISNUMBER(K46),K46&gt;0)),OR(L46="",AND(ISNUMBER(L46),L46&gt;0)),OR(M46="",AND(ISNUMBER(M46),M46&gt;=0)),OR(N46="",COUNTIF(Listas!$BC$2:$BC$3,N46)&gt;0))),"Dato inválido",IF(NOT(AND(A46&lt;&gt;"",B46&lt;&gt;"",C46&lt;&gt;"",G46&lt;&gt;"",H46&lt;&gt;"",I46&lt;&gt;"",K46&lt;&gt;"")),"Incompleta","OK")))</f>
        <v/>
      </c>
    </row>
    <row r="47">
      <c r="A47" s="18" t="n"/>
      <c r="B47" s="6" t="n"/>
      <c r="C47" s="6" t="n"/>
      <c r="D47" s="6" t="n"/>
      <c r="E47" s="19" t="n"/>
      <c r="F47" s="15">
        <f>IF(E47="","",IF(E47&lt;1,"N1",IF(E47&lt;30,"N2",IF(E47&lt;57.5,"N3","N4"))))</f>
        <v/>
      </c>
      <c r="G47" s="18" t="n"/>
      <c r="H47" s="18" t="n"/>
      <c r="I47" s="6" t="n"/>
      <c r="J47" s="15">
        <f>IFERROR(VLOOKUP(I47,Listas!$DK$2:$DL$250,2,FALSE),"")</f>
        <v/>
      </c>
      <c r="K47" s="19" t="n"/>
      <c r="L47" s="19" t="n"/>
      <c r="M47" s="20" t="n"/>
      <c r="N47" s="20" t="n"/>
      <c r="O47" s="6" t="n"/>
      <c r="Q47" s="17">
        <f>IF(NOT(OR(A47&lt;&gt;"",B47&lt;&gt;"",C47&lt;&gt;"",D47&lt;&gt;"",E47&lt;&gt;"",G47&lt;&gt;"",H47&lt;&gt;"",I47&lt;&gt;"",K47&lt;&gt;"",L47&lt;&gt;"",M47&lt;&gt;"",N47&lt;&gt;"",O47&lt;&gt;"")),"",IF(NOT(AND(OR(A47="",AND(LEN(A47)=12,ISNUMBER(--A47))),OR(B47="",COUNTIF('2. Proyectos'!$A$5:$A$54,B47)&gt;0),OR(D47="",COUNTIF(Listas!$CS$2:$CS$48,D47)&gt;0),OR(E47="",AND(ISNUMBER(E47),E47&gt;0)),OR(G47="",AND(ISNUMBER(G47),G47&gt;=2018,G47&lt;=2025)),OR(H47="",AND(ISNUMBER(H47),H47&gt;=1,H47&lt;=12)),OR(I47="",COUNTIF(Listas!$H$2:$H$250,I47)&gt;0),OR(K47="",AND(ISNUMBER(K47),K47&gt;0)),OR(L47="",AND(ISNUMBER(L47),L47&gt;0)),OR(M47="",AND(ISNUMBER(M47),M47&gt;=0)),OR(N47="",COUNTIF(Listas!$BC$2:$BC$3,N47)&gt;0))),"Dato inválido",IF(NOT(AND(A47&lt;&gt;"",B47&lt;&gt;"",C47&lt;&gt;"",G47&lt;&gt;"",H47&lt;&gt;"",I47&lt;&gt;"",K47&lt;&gt;"")),"Incompleta","OK")))</f>
        <v/>
      </c>
    </row>
    <row r="48">
      <c r="A48" s="13" t="n"/>
      <c r="B48" s="8" t="n"/>
      <c r="C48" s="8" t="n"/>
      <c r="D48" s="8" t="n"/>
      <c r="E48" s="14" t="n"/>
      <c r="F48" s="15">
        <f>IF(E48="","",IF(E48&lt;1,"N1",IF(E48&lt;30,"N2",IF(E48&lt;57.5,"N3","N4"))))</f>
        <v/>
      </c>
      <c r="G48" s="13" t="n"/>
      <c r="H48" s="13" t="n"/>
      <c r="I48" s="8" t="n"/>
      <c r="J48" s="15">
        <f>IFERROR(VLOOKUP(I48,Listas!$DK$2:$DL$250,2,FALSE),"")</f>
        <v/>
      </c>
      <c r="K48" s="14" t="n"/>
      <c r="L48" s="14" t="n"/>
      <c r="M48" s="16" t="n"/>
      <c r="N48" s="16" t="n"/>
      <c r="O48" s="8" t="n"/>
      <c r="Q48" s="17">
        <f>IF(NOT(OR(A48&lt;&gt;"",B48&lt;&gt;"",C48&lt;&gt;"",D48&lt;&gt;"",E48&lt;&gt;"",G48&lt;&gt;"",H48&lt;&gt;"",I48&lt;&gt;"",K48&lt;&gt;"",L48&lt;&gt;"",M48&lt;&gt;"",N48&lt;&gt;"",O48&lt;&gt;"")),"",IF(NOT(AND(OR(A48="",AND(LEN(A48)=12,ISNUMBER(--A48))),OR(B48="",COUNTIF('2. Proyectos'!$A$5:$A$54,B48)&gt;0),OR(D48="",COUNTIF(Listas!$CS$2:$CS$48,D48)&gt;0),OR(E48="",AND(ISNUMBER(E48),E48&gt;0)),OR(G48="",AND(ISNUMBER(G48),G48&gt;=2018,G48&lt;=2025)),OR(H48="",AND(ISNUMBER(H48),H48&gt;=1,H48&lt;=12)),OR(I48="",COUNTIF(Listas!$H$2:$H$250,I48)&gt;0),OR(K48="",AND(ISNUMBER(K48),K48&gt;0)),OR(L48="",AND(ISNUMBER(L48),L48&gt;0)),OR(M48="",AND(ISNUMBER(M48),M48&gt;=0)),OR(N48="",COUNTIF(Listas!$BC$2:$BC$3,N48)&gt;0))),"Dato inválido",IF(NOT(AND(A48&lt;&gt;"",B48&lt;&gt;"",C48&lt;&gt;"",G48&lt;&gt;"",H48&lt;&gt;"",I48&lt;&gt;"",K48&lt;&gt;"")),"Incompleta","OK")))</f>
        <v/>
      </c>
    </row>
    <row r="49">
      <c r="A49" s="18" t="n"/>
      <c r="B49" s="6" t="n"/>
      <c r="C49" s="6" t="n"/>
      <c r="D49" s="6" t="n"/>
      <c r="E49" s="19" t="n"/>
      <c r="F49" s="15">
        <f>IF(E49="","",IF(E49&lt;1,"N1",IF(E49&lt;30,"N2",IF(E49&lt;57.5,"N3","N4"))))</f>
        <v/>
      </c>
      <c r="G49" s="18" t="n"/>
      <c r="H49" s="18" t="n"/>
      <c r="I49" s="6" t="n"/>
      <c r="J49" s="15">
        <f>IFERROR(VLOOKUP(I49,Listas!$DK$2:$DL$250,2,FALSE),"")</f>
        <v/>
      </c>
      <c r="K49" s="19" t="n"/>
      <c r="L49" s="19" t="n"/>
      <c r="M49" s="20" t="n"/>
      <c r="N49" s="20" t="n"/>
      <c r="O49" s="6" t="n"/>
      <c r="Q49" s="17">
        <f>IF(NOT(OR(A49&lt;&gt;"",B49&lt;&gt;"",C49&lt;&gt;"",D49&lt;&gt;"",E49&lt;&gt;"",G49&lt;&gt;"",H49&lt;&gt;"",I49&lt;&gt;"",K49&lt;&gt;"",L49&lt;&gt;"",M49&lt;&gt;"",N49&lt;&gt;"",O49&lt;&gt;"")),"",IF(NOT(AND(OR(A49="",AND(LEN(A49)=12,ISNUMBER(--A49))),OR(B49="",COUNTIF('2. Proyectos'!$A$5:$A$54,B49)&gt;0),OR(D49="",COUNTIF(Listas!$CS$2:$CS$48,D49)&gt;0),OR(E49="",AND(ISNUMBER(E49),E49&gt;0)),OR(G49="",AND(ISNUMBER(G49),G49&gt;=2018,G49&lt;=2025)),OR(H49="",AND(ISNUMBER(H49),H49&gt;=1,H49&lt;=12)),OR(I49="",COUNTIF(Listas!$H$2:$H$250,I49)&gt;0),OR(K49="",AND(ISNUMBER(K49),K49&gt;0)),OR(L49="",AND(ISNUMBER(L49),L49&gt;0)),OR(M49="",AND(ISNUMBER(M49),M49&gt;=0)),OR(N49="",COUNTIF(Listas!$BC$2:$BC$3,N49)&gt;0))),"Dato inválido",IF(NOT(AND(A49&lt;&gt;"",B49&lt;&gt;"",C49&lt;&gt;"",G49&lt;&gt;"",H49&lt;&gt;"",I49&lt;&gt;"",K49&lt;&gt;"")),"Incompleta","OK")))</f>
        <v/>
      </c>
    </row>
    <row r="50">
      <c r="A50" s="13" t="n"/>
      <c r="B50" s="8" t="n"/>
      <c r="C50" s="8" t="n"/>
      <c r="D50" s="8" t="n"/>
      <c r="E50" s="14" t="n"/>
      <c r="F50" s="15">
        <f>IF(E50="","",IF(E50&lt;1,"N1",IF(E50&lt;30,"N2",IF(E50&lt;57.5,"N3","N4"))))</f>
        <v/>
      </c>
      <c r="G50" s="13" t="n"/>
      <c r="H50" s="13" t="n"/>
      <c r="I50" s="8" t="n"/>
      <c r="J50" s="15">
        <f>IFERROR(VLOOKUP(I50,Listas!$DK$2:$DL$250,2,FALSE),"")</f>
        <v/>
      </c>
      <c r="K50" s="14" t="n"/>
      <c r="L50" s="14" t="n"/>
      <c r="M50" s="16" t="n"/>
      <c r="N50" s="16" t="n"/>
      <c r="O50" s="8" t="n"/>
      <c r="Q50" s="17">
        <f>IF(NOT(OR(A50&lt;&gt;"",B50&lt;&gt;"",C50&lt;&gt;"",D50&lt;&gt;"",E50&lt;&gt;"",G50&lt;&gt;"",H50&lt;&gt;"",I50&lt;&gt;"",K50&lt;&gt;"",L50&lt;&gt;"",M50&lt;&gt;"",N50&lt;&gt;"",O50&lt;&gt;"")),"",IF(NOT(AND(OR(A50="",AND(LEN(A50)=12,ISNUMBER(--A50))),OR(B50="",COUNTIF('2. Proyectos'!$A$5:$A$54,B50)&gt;0),OR(D50="",COUNTIF(Listas!$CS$2:$CS$48,D50)&gt;0),OR(E50="",AND(ISNUMBER(E50),E50&gt;0)),OR(G50="",AND(ISNUMBER(G50),G50&gt;=2018,G50&lt;=2025)),OR(H50="",AND(ISNUMBER(H50),H50&gt;=1,H50&lt;=12)),OR(I50="",COUNTIF(Listas!$H$2:$H$250,I50)&gt;0),OR(K50="",AND(ISNUMBER(K50),K50&gt;0)),OR(L50="",AND(ISNUMBER(L50),L50&gt;0)),OR(M50="",AND(ISNUMBER(M50),M50&gt;=0)),OR(N50="",COUNTIF(Listas!$BC$2:$BC$3,N50)&gt;0))),"Dato inválido",IF(NOT(AND(A50&lt;&gt;"",B50&lt;&gt;"",C50&lt;&gt;"",G50&lt;&gt;"",H50&lt;&gt;"",I50&lt;&gt;"",K50&lt;&gt;"")),"Incompleta","OK")))</f>
        <v/>
      </c>
    </row>
    <row r="51">
      <c r="A51" s="18" t="n"/>
      <c r="B51" s="6" t="n"/>
      <c r="C51" s="6" t="n"/>
      <c r="D51" s="6" t="n"/>
      <c r="E51" s="19" t="n"/>
      <c r="F51" s="15">
        <f>IF(E51="","",IF(E51&lt;1,"N1",IF(E51&lt;30,"N2",IF(E51&lt;57.5,"N3","N4"))))</f>
        <v/>
      </c>
      <c r="G51" s="18" t="n"/>
      <c r="H51" s="18" t="n"/>
      <c r="I51" s="6" t="n"/>
      <c r="J51" s="15">
        <f>IFERROR(VLOOKUP(I51,Listas!$DK$2:$DL$250,2,FALSE),"")</f>
        <v/>
      </c>
      <c r="K51" s="19" t="n"/>
      <c r="L51" s="19" t="n"/>
      <c r="M51" s="20" t="n"/>
      <c r="N51" s="20" t="n"/>
      <c r="O51" s="6" t="n"/>
      <c r="Q51" s="17">
        <f>IF(NOT(OR(A51&lt;&gt;"",B51&lt;&gt;"",C51&lt;&gt;"",D51&lt;&gt;"",E51&lt;&gt;"",G51&lt;&gt;"",H51&lt;&gt;"",I51&lt;&gt;"",K51&lt;&gt;"",L51&lt;&gt;"",M51&lt;&gt;"",N51&lt;&gt;"",O51&lt;&gt;"")),"",IF(NOT(AND(OR(A51="",AND(LEN(A51)=12,ISNUMBER(--A51))),OR(B51="",COUNTIF('2. Proyectos'!$A$5:$A$54,B51)&gt;0),OR(D51="",COUNTIF(Listas!$CS$2:$CS$48,D51)&gt;0),OR(E51="",AND(ISNUMBER(E51),E51&gt;0)),OR(G51="",AND(ISNUMBER(G51),G51&gt;=2018,G51&lt;=2025)),OR(H51="",AND(ISNUMBER(H51),H51&gt;=1,H51&lt;=12)),OR(I51="",COUNTIF(Listas!$H$2:$H$250,I51)&gt;0),OR(K51="",AND(ISNUMBER(K51),K51&gt;0)),OR(L51="",AND(ISNUMBER(L51),L51&gt;0)),OR(M51="",AND(ISNUMBER(M51),M51&gt;=0)),OR(N51="",COUNTIF(Listas!$BC$2:$BC$3,N51)&gt;0))),"Dato inválido",IF(NOT(AND(A51&lt;&gt;"",B51&lt;&gt;"",C51&lt;&gt;"",G51&lt;&gt;"",H51&lt;&gt;"",I51&lt;&gt;"",K51&lt;&gt;"")),"Incompleta","OK")))</f>
        <v/>
      </c>
    </row>
    <row r="52">
      <c r="A52" s="13" t="n"/>
      <c r="B52" s="8" t="n"/>
      <c r="C52" s="8" t="n"/>
      <c r="D52" s="8" t="n"/>
      <c r="E52" s="14" t="n"/>
      <c r="F52" s="15">
        <f>IF(E52="","",IF(E52&lt;1,"N1",IF(E52&lt;30,"N2",IF(E52&lt;57.5,"N3","N4"))))</f>
        <v/>
      </c>
      <c r="G52" s="13" t="n"/>
      <c r="H52" s="13" t="n"/>
      <c r="I52" s="8" t="n"/>
      <c r="J52" s="15">
        <f>IFERROR(VLOOKUP(I52,Listas!$DK$2:$DL$250,2,FALSE),"")</f>
        <v/>
      </c>
      <c r="K52" s="14" t="n"/>
      <c r="L52" s="14" t="n"/>
      <c r="M52" s="16" t="n"/>
      <c r="N52" s="16" t="n"/>
      <c r="O52" s="8" t="n"/>
      <c r="Q52" s="17">
        <f>IF(NOT(OR(A52&lt;&gt;"",B52&lt;&gt;"",C52&lt;&gt;"",D52&lt;&gt;"",E52&lt;&gt;"",G52&lt;&gt;"",H52&lt;&gt;"",I52&lt;&gt;"",K52&lt;&gt;"",L52&lt;&gt;"",M52&lt;&gt;"",N52&lt;&gt;"",O52&lt;&gt;"")),"",IF(NOT(AND(OR(A52="",AND(LEN(A52)=12,ISNUMBER(--A52))),OR(B52="",COUNTIF('2. Proyectos'!$A$5:$A$54,B52)&gt;0),OR(D52="",COUNTIF(Listas!$CS$2:$CS$48,D52)&gt;0),OR(E52="",AND(ISNUMBER(E52),E52&gt;0)),OR(G52="",AND(ISNUMBER(G52),G52&gt;=2018,G52&lt;=2025)),OR(H52="",AND(ISNUMBER(H52),H52&gt;=1,H52&lt;=12)),OR(I52="",COUNTIF(Listas!$H$2:$H$250,I52)&gt;0),OR(K52="",AND(ISNUMBER(K52),K52&gt;0)),OR(L52="",AND(ISNUMBER(L52),L52&gt;0)),OR(M52="",AND(ISNUMBER(M52),M52&gt;=0)),OR(N52="",COUNTIF(Listas!$BC$2:$BC$3,N52)&gt;0))),"Dato inválido",IF(NOT(AND(A52&lt;&gt;"",B52&lt;&gt;"",C52&lt;&gt;"",G52&lt;&gt;"",H52&lt;&gt;"",I52&lt;&gt;"",K52&lt;&gt;"")),"Incompleta","OK")))</f>
        <v/>
      </c>
    </row>
    <row r="53">
      <c r="A53" s="18" t="n"/>
      <c r="B53" s="6" t="n"/>
      <c r="C53" s="6" t="n"/>
      <c r="D53" s="6" t="n"/>
      <c r="E53" s="19" t="n"/>
      <c r="F53" s="15">
        <f>IF(E53="","",IF(E53&lt;1,"N1",IF(E53&lt;30,"N2",IF(E53&lt;57.5,"N3","N4"))))</f>
        <v/>
      </c>
      <c r="G53" s="18" t="n"/>
      <c r="H53" s="18" t="n"/>
      <c r="I53" s="6" t="n"/>
      <c r="J53" s="15">
        <f>IFERROR(VLOOKUP(I53,Listas!$DK$2:$DL$250,2,FALSE),"")</f>
        <v/>
      </c>
      <c r="K53" s="19" t="n"/>
      <c r="L53" s="19" t="n"/>
      <c r="M53" s="20" t="n"/>
      <c r="N53" s="20" t="n"/>
      <c r="O53" s="6" t="n"/>
      <c r="Q53" s="17">
        <f>IF(NOT(OR(A53&lt;&gt;"",B53&lt;&gt;"",C53&lt;&gt;"",D53&lt;&gt;"",E53&lt;&gt;"",G53&lt;&gt;"",H53&lt;&gt;"",I53&lt;&gt;"",K53&lt;&gt;"",L53&lt;&gt;"",M53&lt;&gt;"",N53&lt;&gt;"",O53&lt;&gt;"")),"",IF(NOT(AND(OR(A53="",AND(LEN(A53)=12,ISNUMBER(--A53))),OR(B53="",COUNTIF('2. Proyectos'!$A$5:$A$54,B53)&gt;0),OR(D53="",COUNTIF(Listas!$CS$2:$CS$48,D53)&gt;0),OR(E53="",AND(ISNUMBER(E53),E53&gt;0)),OR(G53="",AND(ISNUMBER(G53),G53&gt;=2018,G53&lt;=2025)),OR(H53="",AND(ISNUMBER(H53),H53&gt;=1,H53&lt;=12)),OR(I53="",COUNTIF(Listas!$H$2:$H$250,I53)&gt;0),OR(K53="",AND(ISNUMBER(K53),K53&gt;0)),OR(L53="",AND(ISNUMBER(L53),L53&gt;0)),OR(M53="",AND(ISNUMBER(M53),M53&gt;=0)),OR(N53="",COUNTIF(Listas!$BC$2:$BC$3,N53)&gt;0))),"Dato inválido",IF(NOT(AND(A53&lt;&gt;"",B53&lt;&gt;"",C53&lt;&gt;"",G53&lt;&gt;"",H53&lt;&gt;"",I53&lt;&gt;"",K53&lt;&gt;"")),"Incompleta","OK")))</f>
        <v/>
      </c>
    </row>
    <row r="54">
      <c r="A54" s="13" t="n"/>
      <c r="B54" s="8" t="n"/>
      <c r="C54" s="8" t="n"/>
      <c r="D54" s="8" t="n"/>
      <c r="E54" s="14" t="n"/>
      <c r="F54" s="15">
        <f>IF(E54="","",IF(E54&lt;1,"N1",IF(E54&lt;30,"N2",IF(E54&lt;57.5,"N3","N4"))))</f>
        <v/>
      </c>
      <c r="G54" s="13" t="n"/>
      <c r="H54" s="13" t="n"/>
      <c r="I54" s="8" t="n"/>
      <c r="J54" s="15">
        <f>IFERROR(VLOOKUP(I54,Listas!$DK$2:$DL$250,2,FALSE),"")</f>
        <v/>
      </c>
      <c r="K54" s="14" t="n"/>
      <c r="L54" s="14" t="n"/>
      <c r="M54" s="16" t="n"/>
      <c r="N54" s="16" t="n"/>
      <c r="O54" s="8" t="n"/>
      <c r="Q54" s="17">
        <f>IF(NOT(OR(A54&lt;&gt;"",B54&lt;&gt;"",C54&lt;&gt;"",D54&lt;&gt;"",E54&lt;&gt;"",G54&lt;&gt;"",H54&lt;&gt;"",I54&lt;&gt;"",K54&lt;&gt;"",L54&lt;&gt;"",M54&lt;&gt;"",N54&lt;&gt;"",O54&lt;&gt;"")),"",IF(NOT(AND(OR(A54="",AND(LEN(A54)=12,ISNUMBER(--A54))),OR(B54="",COUNTIF('2. Proyectos'!$A$5:$A$54,B54)&gt;0),OR(D54="",COUNTIF(Listas!$CS$2:$CS$48,D54)&gt;0),OR(E54="",AND(ISNUMBER(E54),E54&gt;0)),OR(G54="",AND(ISNUMBER(G54),G54&gt;=2018,G54&lt;=2025)),OR(H54="",AND(ISNUMBER(H54),H54&gt;=1,H54&lt;=12)),OR(I54="",COUNTIF(Listas!$H$2:$H$250,I54)&gt;0),OR(K54="",AND(ISNUMBER(K54),K54&gt;0)),OR(L54="",AND(ISNUMBER(L54),L54&gt;0)),OR(M54="",AND(ISNUMBER(M54),M54&gt;=0)),OR(N54="",COUNTIF(Listas!$BC$2:$BC$3,N54)&gt;0))),"Dato inválido",IF(NOT(AND(A54&lt;&gt;"",B54&lt;&gt;"",C54&lt;&gt;"",G54&lt;&gt;"",H54&lt;&gt;"",I54&lt;&gt;"",K54&lt;&gt;"")),"Incompleta","OK")))</f>
        <v/>
      </c>
    </row>
    <row r="55">
      <c r="A55" s="18" t="n"/>
      <c r="B55" s="6" t="n"/>
      <c r="C55" s="6" t="n"/>
      <c r="D55" s="6" t="n"/>
      <c r="E55" s="19" t="n"/>
      <c r="F55" s="15">
        <f>IF(E55="","",IF(E55&lt;1,"N1",IF(E55&lt;30,"N2",IF(E55&lt;57.5,"N3","N4"))))</f>
        <v/>
      </c>
      <c r="G55" s="18" t="n"/>
      <c r="H55" s="18" t="n"/>
      <c r="I55" s="6" t="n"/>
      <c r="J55" s="15">
        <f>IFERROR(VLOOKUP(I55,Listas!$DK$2:$DL$250,2,FALSE),"")</f>
        <v/>
      </c>
      <c r="K55" s="19" t="n"/>
      <c r="L55" s="19" t="n"/>
      <c r="M55" s="20" t="n"/>
      <c r="N55" s="20" t="n"/>
      <c r="O55" s="6" t="n"/>
      <c r="Q55" s="17">
        <f>IF(NOT(OR(A55&lt;&gt;"",B55&lt;&gt;"",C55&lt;&gt;"",D55&lt;&gt;"",E55&lt;&gt;"",G55&lt;&gt;"",H55&lt;&gt;"",I55&lt;&gt;"",K55&lt;&gt;"",L55&lt;&gt;"",M55&lt;&gt;"",N55&lt;&gt;"",O55&lt;&gt;"")),"",IF(NOT(AND(OR(A55="",AND(LEN(A55)=12,ISNUMBER(--A55))),OR(B55="",COUNTIF('2. Proyectos'!$A$5:$A$54,B55)&gt;0),OR(D55="",COUNTIF(Listas!$CS$2:$CS$48,D55)&gt;0),OR(E55="",AND(ISNUMBER(E55),E55&gt;0)),OR(G55="",AND(ISNUMBER(G55),G55&gt;=2018,G55&lt;=2025)),OR(H55="",AND(ISNUMBER(H55),H55&gt;=1,H55&lt;=12)),OR(I55="",COUNTIF(Listas!$H$2:$H$250,I55)&gt;0),OR(K55="",AND(ISNUMBER(K55),K55&gt;0)),OR(L55="",AND(ISNUMBER(L55),L55&gt;0)),OR(M55="",AND(ISNUMBER(M55),M55&gt;=0)),OR(N55="",COUNTIF(Listas!$BC$2:$BC$3,N55)&gt;0))),"Dato inválido",IF(NOT(AND(A55&lt;&gt;"",B55&lt;&gt;"",C55&lt;&gt;"",G55&lt;&gt;"",H55&lt;&gt;"",I55&lt;&gt;"",K55&lt;&gt;"")),"Incompleta","OK")))</f>
        <v/>
      </c>
    </row>
    <row r="56">
      <c r="A56" s="13" t="n"/>
      <c r="B56" s="8" t="n"/>
      <c r="C56" s="8" t="n"/>
      <c r="D56" s="8" t="n"/>
      <c r="E56" s="14" t="n"/>
      <c r="F56" s="15">
        <f>IF(E56="","",IF(E56&lt;1,"N1",IF(E56&lt;30,"N2",IF(E56&lt;57.5,"N3","N4"))))</f>
        <v/>
      </c>
      <c r="G56" s="13" t="n"/>
      <c r="H56" s="13" t="n"/>
      <c r="I56" s="8" t="n"/>
      <c r="J56" s="15">
        <f>IFERROR(VLOOKUP(I56,Listas!$DK$2:$DL$250,2,FALSE),"")</f>
        <v/>
      </c>
      <c r="K56" s="14" t="n"/>
      <c r="L56" s="14" t="n"/>
      <c r="M56" s="16" t="n"/>
      <c r="N56" s="16" t="n"/>
      <c r="O56" s="8" t="n"/>
      <c r="Q56" s="17">
        <f>IF(NOT(OR(A56&lt;&gt;"",B56&lt;&gt;"",C56&lt;&gt;"",D56&lt;&gt;"",E56&lt;&gt;"",G56&lt;&gt;"",H56&lt;&gt;"",I56&lt;&gt;"",K56&lt;&gt;"",L56&lt;&gt;"",M56&lt;&gt;"",N56&lt;&gt;"",O56&lt;&gt;"")),"",IF(NOT(AND(OR(A56="",AND(LEN(A56)=12,ISNUMBER(--A56))),OR(B56="",COUNTIF('2. Proyectos'!$A$5:$A$54,B56)&gt;0),OR(D56="",COUNTIF(Listas!$CS$2:$CS$48,D56)&gt;0),OR(E56="",AND(ISNUMBER(E56),E56&gt;0)),OR(G56="",AND(ISNUMBER(G56),G56&gt;=2018,G56&lt;=2025)),OR(H56="",AND(ISNUMBER(H56),H56&gt;=1,H56&lt;=12)),OR(I56="",COUNTIF(Listas!$H$2:$H$250,I56)&gt;0),OR(K56="",AND(ISNUMBER(K56),K56&gt;0)),OR(L56="",AND(ISNUMBER(L56),L56&gt;0)),OR(M56="",AND(ISNUMBER(M56),M56&gt;=0)),OR(N56="",COUNTIF(Listas!$BC$2:$BC$3,N56)&gt;0))),"Dato inválido",IF(NOT(AND(A56&lt;&gt;"",B56&lt;&gt;"",C56&lt;&gt;"",G56&lt;&gt;"",H56&lt;&gt;"",I56&lt;&gt;"",K56&lt;&gt;"")),"Incompleta","OK")))</f>
        <v/>
      </c>
    </row>
    <row r="57">
      <c r="A57" s="18" t="n"/>
      <c r="B57" s="6" t="n"/>
      <c r="C57" s="6" t="n"/>
      <c r="D57" s="6" t="n"/>
      <c r="E57" s="19" t="n"/>
      <c r="F57" s="15">
        <f>IF(E57="","",IF(E57&lt;1,"N1",IF(E57&lt;30,"N2",IF(E57&lt;57.5,"N3","N4"))))</f>
        <v/>
      </c>
      <c r="G57" s="18" t="n"/>
      <c r="H57" s="18" t="n"/>
      <c r="I57" s="6" t="n"/>
      <c r="J57" s="15">
        <f>IFERROR(VLOOKUP(I57,Listas!$DK$2:$DL$250,2,FALSE),"")</f>
        <v/>
      </c>
      <c r="K57" s="19" t="n"/>
      <c r="L57" s="19" t="n"/>
      <c r="M57" s="20" t="n"/>
      <c r="N57" s="20" t="n"/>
      <c r="O57" s="6" t="n"/>
      <c r="Q57" s="17">
        <f>IF(NOT(OR(A57&lt;&gt;"",B57&lt;&gt;"",C57&lt;&gt;"",D57&lt;&gt;"",E57&lt;&gt;"",G57&lt;&gt;"",H57&lt;&gt;"",I57&lt;&gt;"",K57&lt;&gt;"",L57&lt;&gt;"",M57&lt;&gt;"",N57&lt;&gt;"",O57&lt;&gt;"")),"",IF(NOT(AND(OR(A57="",AND(LEN(A57)=12,ISNUMBER(--A57))),OR(B57="",COUNTIF('2. Proyectos'!$A$5:$A$54,B57)&gt;0),OR(D57="",COUNTIF(Listas!$CS$2:$CS$48,D57)&gt;0),OR(E57="",AND(ISNUMBER(E57),E57&gt;0)),OR(G57="",AND(ISNUMBER(G57),G57&gt;=2018,G57&lt;=2025)),OR(H57="",AND(ISNUMBER(H57),H57&gt;=1,H57&lt;=12)),OR(I57="",COUNTIF(Listas!$H$2:$H$250,I57)&gt;0),OR(K57="",AND(ISNUMBER(K57),K57&gt;0)),OR(L57="",AND(ISNUMBER(L57),L57&gt;0)),OR(M57="",AND(ISNUMBER(M57),M57&gt;=0)),OR(N57="",COUNTIF(Listas!$BC$2:$BC$3,N57)&gt;0))),"Dato inválido",IF(NOT(AND(A57&lt;&gt;"",B57&lt;&gt;"",C57&lt;&gt;"",G57&lt;&gt;"",H57&lt;&gt;"",I57&lt;&gt;"",K57&lt;&gt;"")),"Incompleta","OK")))</f>
        <v/>
      </c>
    </row>
    <row r="58">
      <c r="A58" s="13" t="n"/>
      <c r="B58" s="8" t="n"/>
      <c r="C58" s="8" t="n"/>
      <c r="D58" s="8" t="n"/>
      <c r="E58" s="14" t="n"/>
      <c r="F58" s="15">
        <f>IF(E58="","",IF(E58&lt;1,"N1",IF(E58&lt;30,"N2",IF(E58&lt;57.5,"N3","N4"))))</f>
        <v/>
      </c>
      <c r="G58" s="13" t="n"/>
      <c r="H58" s="13" t="n"/>
      <c r="I58" s="8" t="n"/>
      <c r="J58" s="15">
        <f>IFERROR(VLOOKUP(I58,Listas!$DK$2:$DL$250,2,FALSE),"")</f>
        <v/>
      </c>
      <c r="K58" s="14" t="n"/>
      <c r="L58" s="14" t="n"/>
      <c r="M58" s="16" t="n"/>
      <c r="N58" s="16" t="n"/>
      <c r="O58" s="8" t="n"/>
      <c r="Q58" s="17">
        <f>IF(NOT(OR(A58&lt;&gt;"",B58&lt;&gt;"",C58&lt;&gt;"",D58&lt;&gt;"",E58&lt;&gt;"",G58&lt;&gt;"",H58&lt;&gt;"",I58&lt;&gt;"",K58&lt;&gt;"",L58&lt;&gt;"",M58&lt;&gt;"",N58&lt;&gt;"",O58&lt;&gt;"")),"",IF(NOT(AND(OR(A58="",AND(LEN(A58)=12,ISNUMBER(--A58))),OR(B58="",COUNTIF('2. Proyectos'!$A$5:$A$54,B58)&gt;0),OR(D58="",COUNTIF(Listas!$CS$2:$CS$48,D58)&gt;0),OR(E58="",AND(ISNUMBER(E58),E58&gt;0)),OR(G58="",AND(ISNUMBER(G58),G58&gt;=2018,G58&lt;=2025)),OR(H58="",AND(ISNUMBER(H58),H58&gt;=1,H58&lt;=12)),OR(I58="",COUNTIF(Listas!$H$2:$H$250,I58)&gt;0),OR(K58="",AND(ISNUMBER(K58),K58&gt;0)),OR(L58="",AND(ISNUMBER(L58),L58&gt;0)),OR(M58="",AND(ISNUMBER(M58),M58&gt;=0)),OR(N58="",COUNTIF(Listas!$BC$2:$BC$3,N58)&gt;0))),"Dato inválido",IF(NOT(AND(A58&lt;&gt;"",B58&lt;&gt;"",C58&lt;&gt;"",G58&lt;&gt;"",H58&lt;&gt;"",I58&lt;&gt;"",K58&lt;&gt;"")),"Incompleta","OK")))</f>
        <v/>
      </c>
    </row>
    <row r="59">
      <c r="A59" s="18" t="n"/>
      <c r="B59" s="6" t="n"/>
      <c r="C59" s="6" t="n"/>
      <c r="D59" s="6" t="n"/>
      <c r="E59" s="19" t="n"/>
      <c r="F59" s="15">
        <f>IF(E59="","",IF(E59&lt;1,"N1",IF(E59&lt;30,"N2",IF(E59&lt;57.5,"N3","N4"))))</f>
        <v/>
      </c>
      <c r="G59" s="18" t="n"/>
      <c r="H59" s="18" t="n"/>
      <c r="I59" s="6" t="n"/>
      <c r="J59" s="15">
        <f>IFERROR(VLOOKUP(I59,Listas!$DK$2:$DL$250,2,FALSE),"")</f>
        <v/>
      </c>
      <c r="K59" s="19" t="n"/>
      <c r="L59" s="19" t="n"/>
      <c r="M59" s="20" t="n"/>
      <c r="N59" s="20" t="n"/>
      <c r="O59" s="6" t="n"/>
      <c r="Q59" s="17">
        <f>IF(NOT(OR(A59&lt;&gt;"",B59&lt;&gt;"",C59&lt;&gt;"",D59&lt;&gt;"",E59&lt;&gt;"",G59&lt;&gt;"",H59&lt;&gt;"",I59&lt;&gt;"",K59&lt;&gt;"",L59&lt;&gt;"",M59&lt;&gt;"",N59&lt;&gt;"",O59&lt;&gt;"")),"",IF(NOT(AND(OR(A59="",AND(LEN(A59)=12,ISNUMBER(--A59))),OR(B59="",COUNTIF('2. Proyectos'!$A$5:$A$54,B59)&gt;0),OR(D59="",COUNTIF(Listas!$CS$2:$CS$48,D59)&gt;0),OR(E59="",AND(ISNUMBER(E59),E59&gt;0)),OR(G59="",AND(ISNUMBER(G59),G59&gt;=2018,G59&lt;=2025)),OR(H59="",AND(ISNUMBER(H59),H59&gt;=1,H59&lt;=12)),OR(I59="",COUNTIF(Listas!$H$2:$H$250,I59)&gt;0),OR(K59="",AND(ISNUMBER(K59),K59&gt;0)),OR(L59="",AND(ISNUMBER(L59),L59&gt;0)),OR(M59="",AND(ISNUMBER(M59),M59&gt;=0)),OR(N59="",COUNTIF(Listas!$BC$2:$BC$3,N59)&gt;0))),"Dato inválido",IF(NOT(AND(A59&lt;&gt;"",B59&lt;&gt;"",C59&lt;&gt;"",G59&lt;&gt;"",H59&lt;&gt;"",I59&lt;&gt;"",K59&lt;&gt;"")),"Incompleta","OK")))</f>
        <v/>
      </c>
    </row>
    <row r="60">
      <c r="A60" s="13" t="n"/>
      <c r="B60" s="8" t="n"/>
      <c r="C60" s="8" t="n"/>
      <c r="D60" s="8" t="n"/>
      <c r="E60" s="14" t="n"/>
      <c r="F60" s="15">
        <f>IF(E60="","",IF(E60&lt;1,"N1",IF(E60&lt;30,"N2",IF(E60&lt;57.5,"N3","N4"))))</f>
        <v/>
      </c>
      <c r="G60" s="13" t="n"/>
      <c r="H60" s="13" t="n"/>
      <c r="I60" s="8" t="n"/>
      <c r="J60" s="15">
        <f>IFERROR(VLOOKUP(I60,Listas!$DK$2:$DL$250,2,FALSE),"")</f>
        <v/>
      </c>
      <c r="K60" s="14" t="n"/>
      <c r="L60" s="14" t="n"/>
      <c r="M60" s="16" t="n"/>
      <c r="N60" s="16" t="n"/>
      <c r="O60" s="8" t="n"/>
      <c r="Q60" s="17">
        <f>IF(NOT(OR(A60&lt;&gt;"",B60&lt;&gt;"",C60&lt;&gt;"",D60&lt;&gt;"",E60&lt;&gt;"",G60&lt;&gt;"",H60&lt;&gt;"",I60&lt;&gt;"",K60&lt;&gt;"",L60&lt;&gt;"",M60&lt;&gt;"",N60&lt;&gt;"",O60&lt;&gt;"")),"",IF(NOT(AND(OR(A60="",AND(LEN(A60)=12,ISNUMBER(--A60))),OR(B60="",COUNTIF('2. Proyectos'!$A$5:$A$54,B60)&gt;0),OR(D60="",COUNTIF(Listas!$CS$2:$CS$48,D60)&gt;0),OR(E60="",AND(ISNUMBER(E60),E60&gt;0)),OR(G60="",AND(ISNUMBER(G60),G60&gt;=2018,G60&lt;=2025)),OR(H60="",AND(ISNUMBER(H60),H60&gt;=1,H60&lt;=12)),OR(I60="",COUNTIF(Listas!$H$2:$H$250,I60)&gt;0),OR(K60="",AND(ISNUMBER(K60),K60&gt;0)),OR(L60="",AND(ISNUMBER(L60),L60&gt;0)),OR(M60="",AND(ISNUMBER(M60),M60&gt;=0)),OR(N60="",COUNTIF(Listas!$BC$2:$BC$3,N60)&gt;0))),"Dato inválido",IF(NOT(AND(A60&lt;&gt;"",B60&lt;&gt;"",C60&lt;&gt;"",G60&lt;&gt;"",H60&lt;&gt;"",I60&lt;&gt;"",K60&lt;&gt;"")),"Incompleta","OK")))</f>
        <v/>
      </c>
    </row>
    <row r="61">
      <c r="A61" s="18" t="n"/>
      <c r="B61" s="6" t="n"/>
      <c r="C61" s="6" t="n"/>
      <c r="D61" s="6" t="n"/>
      <c r="E61" s="19" t="n"/>
      <c r="F61" s="15">
        <f>IF(E61="","",IF(E61&lt;1,"N1",IF(E61&lt;30,"N2",IF(E61&lt;57.5,"N3","N4"))))</f>
        <v/>
      </c>
      <c r="G61" s="18" t="n"/>
      <c r="H61" s="18" t="n"/>
      <c r="I61" s="6" t="n"/>
      <c r="J61" s="15">
        <f>IFERROR(VLOOKUP(I61,Listas!$DK$2:$DL$250,2,FALSE),"")</f>
        <v/>
      </c>
      <c r="K61" s="19" t="n"/>
      <c r="L61" s="19" t="n"/>
      <c r="M61" s="20" t="n"/>
      <c r="N61" s="20" t="n"/>
      <c r="O61" s="6" t="n"/>
      <c r="Q61" s="17">
        <f>IF(NOT(OR(A61&lt;&gt;"",B61&lt;&gt;"",C61&lt;&gt;"",D61&lt;&gt;"",E61&lt;&gt;"",G61&lt;&gt;"",H61&lt;&gt;"",I61&lt;&gt;"",K61&lt;&gt;"",L61&lt;&gt;"",M61&lt;&gt;"",N61&lt;&gt;"",O61&lt;&gt;"")),"",IF(NOT(AND(OR(A61="",AND(LEN(A61)=12,ISNUMBER(--A61))),OR(B61="",COUNTIF('2. Proyectos'!$A$5:$A$54,B61)&gt;0),OR(D61="",COUNTIF(Listas!$CS$2:$CS$48,D61)&gt;0),OR(E61="",AND(ISNUMBER(E61),E61&gt;0)),OR(G61="",AND(ISNUMBER(G61),G61&gt;=2018,G61&lt;=2025)),OR(H61="",AND(ISNUMBER(H61),H61&gt;=1,H61&lt;=12)),OR(I61="",COUNTIF(Listas!$H$2:$H$250,I61)&gt;0),OR(K61="",AND(ISNUMBER(K61),K61&gt;0)),OR(L61="",AND(ISNUMBER(L61),L61&gt;0)),OR(M61="",AND(ISNUMBER(M61),M61&gt;=0)),OR(N61="",COUNTIF(Listas!$BC$2:$BC$3,N61)&gt;0))),"Dato inválido",IF(NOT(AND(A61&lt;&gt;"",B61&lt;&gt;"",C61&lt;&gt;"",G61&lt;&gt;"",H61&lt;&gt;"",I61&lt;&gt;"",K61&lt;&gt;"")),"Incompleta","OK")))</f>
        <v/>
      </c>
    </row>
    <row r="62">
      <c r="A62" s="13" t="n"/>
      <c r="B62" s="8" t="n"/>
      <c r="C62" s="8" t="n"/>
      <c r="D62" s="8" t="n"/>
      <c r="E62" s="14" t="n"/>
      <c r="F62" s="15">
        <f>IF(E62="","",IF(E62&lt;1,"N1",IF(E62&lt;30,"N2",IF(E62&lt;57.5,"N3","N4"))))</f>
        <v/>
      </c>
      <c r="G62" s="13" t="n"/>
      <c r="H62" s="13" t="n"/>
      <c r="I62" s="8" t="n"/>
      <c r="J62" s="15">
        <f>IFERROR(VLOOKUP(I62,Listas!$DK$2:$DL$250,2,FALSE),"")</f>
        <v/>
      </c>
      <c r="K62" s="14" t="n"/>
      <c r="L62" s="14" t="n"/>
      <c r="M62" s="16" t="n"/>
      <c r="N62" s="16" t="n"/>
      <c r="O62" s="8" t="n"/>
      <c r="Q62" s="17">
        <f>IF(NOT(OR(A62&lt;&gt;"",B62&lt;&gt;"",C62&lt;&gt;"",D62&lt;&gt;"",E62&lt;&gt;"",G62&lt;&gt;"",H62&lt;&gt;"",I62&lt;&gt;"",K62&lt;&gt;"",L62&lt;&gt;"",M62&lt;&gt;"",N62&lt;&gt;"",O62&lt;&gt;"")),"",IF(NOT(AND(OR(A62="",AND(LEN(A62)=12,ISNUMBER(--A62))),OR(B62="",COUNTIF('2. Proyectos'!$A$5:$A$54,B62)&gt;0),OR(D62="",COUNTIF(Listas!$CS$2:$CS$48,D62)&gt;0),OR(E62="",AND(ISNUMBER(E62),E62&gt;0)),OR(G62="",AND(ISNUMBER(G62),G62&gt;=2018,G62&lt;=2025)),OR(H62="",AND(ISNUMBER(H62),H62&gt;=1,H62&lt;=12)),OR(I62="",COUNTIF(Listas!$H$2:$H$250,I62)&gt;0),OR(K62="",AND(ISNUMBER(K62),K62&gt;0)),OR(L62="",AND(ISNUMBER(L62),L62&gt;0)),OR(M62="",AND(ISNUMBER(M62),M62&gt;=0)),OR(N62="",COUNTIF(Listas!$BC$2:$BC$3,N62)&gt;0))),"Dato inválido",IF(NOT(AND(A62&lt;&gt;"",B62&lt;&gt;"",C62&lt;&gt;"",G62&lt;&gt;"",H62&lt;&gt;"",I62&lt;&gt;"",K62&lt;&gt;"")),"Incompleta","OK")))</f>
        <v/>
      </c>
    </row>
    <row r="63">
      <c r="A63" s="18" t="n"/>
      <c r="B63" s="6" t="n"/>
      <c r="C63" s="6" t="n"/>
      <c r="D63" s="6" t="n"/>
      <c r="E63" s="19" t="n"/>
      <c r="F63" s="15">
        <f>IF(E63="","",IF(E63&lt;1,"N1",IF(E63&lt;30,"N2",IF(E63&lt;57.5,"N3","N4"))))</f>
        <v/>
      </c>
      <c r="G63" s="18" t="n"/>
      <c r="H63" s="18" t="n"/>
      <c r="I63" s="6" t="n"/>
      <c r="J63" s="15">
        <f>IFERROR(VLOOKUP(I63,Listas!$DK$2:$DL$250,2,FALSE),"")</f>
        <v/>
      </c>
      <c r="K63" s="19" t="n"/>
      <c r="L63" s="19" t="n"/>
      <c r="M63" s="20" t="n"/>
      <c r="N63" s="20" t="n"/>
      <c r="O63" s="6" t="n"/>
      <c r="Q63" s="17">
        <f>IF(NOT(OR(A63&lt;&gt;"",B63&lt;&gt;"",C63&lt;&gt;"",D63&lt;&gt;"",E63&lt;&gt;"",G63&lt;&gt;"",H63&lt;&gt;"",I63&lt;&gt;"",K63&lt;&gt;"",L63&lt;&gt;"",M63&lt;&gt;"",N63&lt;&gt;"",O63&lt;&gt;"")),"",IF(NOT(AND(OR(A63="",AND(LEN(A63)=12,ISNUMBER(--A63))),OR(B63="",COUNTIF('2. Proyectos'!$A$5:$A$54,B63)&gt;0),OR(D63="",COUNTIF(Listas!$CS$2:$CS$48,D63)&gt;0),OR(E63="",AND(ISNUMBER(E63),E63&gt;0)),OR(G63="",AND(ISNUMBER(G63),G63&gt;=2018,G63&lt;=2025)),OR(H63="",AND(ISNUMBER(H63),H63&gt;=1,H63&lt;=12)),OR(I63="",COUNTIF(Listas!$H$2:$H$250,I63)&gt;0),OR(K63="",AND(ISNUMBER(K63),K63&gt;0)),OR(L63="",AND(ISNUMBER(L63),L63&gt;0)),OR(M63="",AND(ISNUMBER(M63),M63&gt;=0)),OR(N63="",COUNTIF(Listas!$BC$2:$BC$3,N63)&gt;0))),"Dato inválido",IF(NOT(AND(A63&lt;&gt;"",B63&lt;&gt;"",C63&lt;&gt;"",G63&lt;&gt;"",H63&lt;&gt;"",I63&lt;&gt;"",K63&lt;&gt;"")),"Incompleta","OK")))</f>
        <v/>
      </c>
    </row>
    <row r="64">
      <c r="A64" s="13" t="n"/>
      <c r="B64" s="8" t="n"/>
      <c r="C64" s="8" t="n"/>
      <c r="D64" s="8" t="n"/>
      <c r="E64" s="14" t="n"/>
      <c r="F64" s="15">
        <f>IF(E64="","",IF(E64&lt;1,"N1",IF(E64&lt;30,"N2",IF(E64&lt;57.5,"N3","N4"))))</f>
        <v/>
      </c>
      <c r="G64" s="13" t="n"/>
      <c r="H64" s="13" t="n"/>
      <c r="I64" s="8" t="n"/>
      <c r="J64" s="15">
        <f>IFERROR(VLOOKUP(I64,Listas!$DK$2:$DL$250,2,FALSE),"")</f>
        <v/>
      </c>
      <c r="K64" s="14" t="n"/>
      <c r="L64" s="14" t="n"/>
      <c r="M64" s="16" t="n"/>
      <c r="N64" s="16" t="n"/>
      <c r="O64" s="8" t="n"/>
      <c r="Q64" s="17">
        <f>IF(NOT(OR(A64&lt;&gt;"",B64&lt;&gt;"",C64&lt;&gt;"",D64&lt;&gt;"",E64&lt;&gt;"",G64&lt;&gt;"",H64&lt;&gt;"",I64&lt;&gt;"",K64&lt;&gt;"",L64&lt;&gt;"",M64&lt;&gt;"",N64&lt;&gt;"",O64&lt;&gt;"")),"",IF(NOT(AND(OR(A64="",AND(LEN(A64)=12,ISNUMBER(--A64))),OR(B64="",COUNTIF('2. Proyectos'!$A$5:$A$54,B64)&gt;0),OR(D64="",COUNTIF(Listas!$CS$2:$CS$48,D64)&gt;0),OR(E64="",AND(ISNUMBER(E64),E64&gt;0)),OR(G64="",AND(ISNUMBER(G64),G64&gt;=2018,G64&lt;=2025)),OR(H64="",AND(ISNUMBER(H64),H64&gt;=1,H64&lt;=12)),OR(I64="",COUNTIF(Listas!$H$2:$H$250,I64)&gt;0),OR(K64="",AND(ISNUMBER(K64),K64&gt;0)),OR(L64="",AND(ISNUMBER(L64),L64&gt;0)),OR(M64="",AND(ISNUMBER(M64),M64&gt;=0)),OR(N64="",COUNTIF(Listas!$BC$2:$BC$3,N64)&gt;0))),"Dato inválido",IF(NOT(AND(A64&lt;&gt;"",B64&lt;&gt;"",C64&lt;&gt;"",G64&lt;&gt;"",H64&lt;&gt;"",I64&lt;&gt;"",K64&lt;&gt;"")),"Incompleta","OK")))</f>
        <v/>
      </c>
    </row>
    <row r="65">
      <c r="A65" s="18" t="n"/>
      <c r="B65" s="6" t="n"/>
      <c r="C65" s="6" t="n"/>
      <c r="D65" s="6" t="n"/>
      <c r="E65" s="19" t="n"/>
      <c r="F65" s="15">
        <f>IF(E65="","",IF(E65&lt;1,"N1",IF(E65&lt;30,"N2",IF(E65&lt;57.5,"N3","N4"))))</f>
        <v/>
      </c>
      <c r="G65" s="18" t="n"/>
      <c r="H65" s="18" t="n"/>
      <c r="I65" s="6" t="n"/>
      <c r="J65" s="15">
        <f>IFERROR(VLOOKUP(I65,Listas!$DK$2:$DL$250,2,FALSE),"")</f>
        <v/>
      </c>
      <c r="K65" s="19" t="n"/>
      <c r="L65" s="19" t="n"/>
      <c r="M65" s="20" t="n"/>
      <c r="N65" s="20" t="n"/>
      <c r="O65" s="6" t="n"/>
      <c r="Q65" s="17">
        <f>IF(NOT(OR(A65&lt;&gt;"",B65&lt;&gt;"",C65&lt;&gt;"",D65&lt;&gt;"",E65&lt;&gt;"",G65&lt;&gt;"",H65&lt;&gt;"",I65&lt;&gt;"",K65&lt;&gt;"",L65&lt;&gt;"",M65&lt;&gt;"",N65&lt;&gt;"",O65&lt;&gt;"")),"",IF(NOT(AND(OR(A65="",AND(LEN(A65)=12,ISNUMBER(--A65))),OR(B65="",COUNTIF('2. Proyectos'!$A$5:$A$54,B65)&gt;0),OR(D65="",COUNTIF(Listas!$CS$2:$CS$48,D65)&gt;0),OR(E65="",AND(ISNUMBER(E65),E65&gt;0)),OR(G65="",AND(ISNUMBER(G65),G65&gt;=2018,G65&lt;=2025)),OR(H65="",AND(ISNUMBER(H65),H65&gt;=1,H65&lt;=12)),OR(I65="",COUNTIF(Listas!$H$2:$H$250,I65)&gt;0),OR(K65="",AND(ISNUMBER(K65),K65&gt;0)),OR(L65="",AND(ISNUMBER(L65),L65&gt;0)),OR(M65="",AND(ISNUMBER(M65),M65&gt;=0)),OR(N65="",COUNTIF(Listas!$BC$2:$BC$3,N65)&gt;0))),"Dato inválido",IF(NOT(AND(A65&lt;&gt;"",B65&lt;&gt;"",C65&lt;&gt;"",G65&lt;&gt;"",H65&lt;&gt;"",I65&lt;&gt;"",K65&lt;&gt;"")),"Incompleta","OK")))</f>
        <v/>
      </c>
    </row>
    <row r="66">
      <c r="A66" s="13" t="n"/>
      <c r="B66" s="8" t="n"/>
      <c r="C66" s="8" t="n"/>
      <c r="D66" s="8" t="n"/>
      <c r="E66" s="14" t="n"/>
      <c r="F66" s="15">
        <f>IF(E66="","",IF(E66&lt;1,"N1",IF(E66&lt;30,"N2",IF(E66&lt;57.5,"N3","N4"))))</f>
        <v/>
      </c>
      <c r="G66" s="13" t="n"/>
      <c r="H66" s="13" t="n"/>
      <c r="I66" s="8" t="n"/>
      <c r="J66" s="15">
        <f>IFERROR(VLOOKUP(I66,Listas!$DK$2:$DL$250,2,FALSE),"")</f>
        <v/>
      </c>
      <c r="K66" s="14" t="n"/>
      <c r="L66" s="14" t="n"/>
      <c r="M66" s="16" t="n"/>
      <c r="N66" s="16" t="n"/>
      <c r="O66" s="8" t="n"/>
      <c r="Q66" s="17">
        <f>IF(NOT(OR(A66&lt;&gt;"",B66&lt;&gt;"",C66&lt;&gt;"",D66&lt;&gt;"",E66&lt;&gt;"",G66&lt;&gt;"",H66&lt;&gt;"",I66&lt;&gt;"",K66&lt;&gt;"",L66&lt;&gt;"",M66&lt;&gt;"",N66&lt;&gt;"",O66&lt;&gt;"")),"",IF(NOT(AND(OR(A66="",AND(LEN(A66)=12,ISNUMBER(--A66))),OR(B66="",COUNTIF('2. Proyectos'!$A$5:$A$54,B66)&gt;0),OR(D66="",COUNTIF(Listas!$CS$2:$CS$48,D66)&gt;0),OR(E66="",AND(ISNUMBER(E66),E66&gt;0)),OR(G66="",AND(ISNUMBER(G66),G66&gt;=2018,G66&lt;=2025)),OR(H66="",AND(ISNUMBER(H66),H66&gt;=1,H66&lt;=12)),OR(I66="",COUNTIF(Listas!$H$2:$H$250,I66)&gt;0),OR(K66="",AND(ISNUMBER(K66),K66&gt;0)),OR(L66="",AND(ISNUMBER(L66),L66&gt;0)),OR(M66="",AND(ISNUMBER(M66),M66&gt;=0)),OR(N66="",COUNTIF(Listas!$BC$2:$BC$3,N66)&gt;0))),"Dato inválido",IF(NOT(AND(A66&lt;&gt;"",B66&lt;&gt;"",C66&lt;&gt;"",G66&lt;&gt;"",H66&lt;&gt;"",I66&lt;&gt;"",K66&lt;&gt;"")),"Incompleta","OK")))</f>
        <v/>
      </c>
    </row>
    <row r="67">
      <c r="A67" s="18" t="n"/>
      <c r="B67" s="6" t="n"/>
      <c r="C67" s="6" t="n"/>
      <c r="D67" s="6" t="n"/>
      <c r="E67" s="19" t="n"/>
      <c r="F67" s="15">
        <f>IF(E67="","",IF(E67&lt;1,"N1",IF(E67&lt;30,"N2",IF(E67&lt;57.5,"N3","N4"))))</f>
        <v/>
      </c>
      <c r="G67" s="18" t="n"/>
      <c r="H67" s="18" t="n"/>
      <c r="I67" s="6" t="n"/>
      <c r="J67" s="15">
        <f>IFERROR(VLOOKUP(I67,Listas!$DK$2:$DL$250,2,FALSE),"")</f>
        <v/>
      </c>
      <c r="K67" s="19" t="n"/>
      <c r="L67" s="19" t="n"/>
      <c r="M67" s="20" t="n"/>
      <c r="N67" s="20" t="n"/>
      <c r="O67" s="6" t="n"/>
      <c r="Q67" s="17">
        <f>IF(NOT(OR(A67&lt;&gt;"",B67&lt;&gt;"",C67&lt;&gt;"",D67&lt;&gt;"",E67&lt;&gt;"",G67&lt;&gt;"",H67&lt;&gt;"",I67&lt;&gt;"",K67&lt;&gt;"",L67&lt;&gt;"",M67&lt;&gt;"",N67&lt;&gt;"",O67&lt;&gt;"")),"",IF(NOT(AND(OR(A67="",AND(LEN(A67)=12,ISNUMBER(--A67))),OR(B67="",COUNTIF('2. Proyectos'!$A$5:$A$54,B67)&gt;0),OR(D67="",COUNTIF(Listas!$CS$2:$CS$48,D67)&gt;0),OR(E67="",AND(ISNUMBER(E67),E67&gt;0)),OR(G67="",AND(ISNUMBER(G67),G67&gt;=2018,G67&lt;=2025)),OR(H67="",AND(ISNUMBER(H67),H67&gt;=1,H67&lt;=12)),OR(I67="",COUNTIF(Listas!$H$2:$H$250,I67)&gt;0),OR(K67="",AND(ISNUMBER(K67),K67&gt;0)),OR(L67="",AND(ISNUMBER(L67),L67&gt;0)),OR(M67="",AND(ISNUMBER(M67),M67&gt;=0)),OR(N67="",COUNTIF(Listas!$BC$2:$BC$3,N67)&gt;0))),"Dato inválido",IF(NOT(AND(A67&lt;&gt;"",B67&lt;&gt;"",C67&lt;&gt;"",G67&lt;&gt;"",H67&lt;&gt;"",I67&lt;&gt;"",K67&lt;&gt;"")),"Incompleta","OK")))</f>
        <v/>
      </c>
    </row>
    <row r="68">
      <c r="A68" s="13" t="n"/>
      <c r="B68" s="8" t="n"/>
      <c r="C68" s="8" t="n"/>
      <c r="D68" s="8" t="n"/>
      <c r="E68" s="14" t="n"/>
      <c r="F68" s="15">
        <f>IF(E68="","",IF(E68&lt;1,"N1",IF(E68&lt;30,"N2",IF(E68&lt;57.5,"N3","N4"))))</f>
        <v/>
      </c>
      <c r="G68" s="13" t="n"/>
      <c r="H68" s="13" t="n"/>
      <c r="I68" s="8" t="n"/>
      <c r="J68" s="15">
        <f>IFERROR(VLOOKUP(I68,Listas!$DK$2:$DL$250,2,FALSE),"")</f>
        <v/>
      </c>
      <c r="K68" s="14" t="n"/>
      <c r="L68" s="14" t="n"/>
      <c r="M68" s="16" t="n"/>
      <c r="N68" s="16" t="n"/>
      <c r="O68" s="8" t="n"/>
      <c r="Q68" s="17">
        <f>IF(NOT(OR(A68&lt;&gt;"",B68&lt;&gt;"",C68&lt;&gt;"",D68&lt;&gt;"",E68&lt;&gt;"",G68&lt;&gt;"",H68&lt;&gt;"",I68&lt;&gt;"",K68&lt;&gt;"",L68&lt;&gt;"",M68&lt;&gt;"",N68&lt;&gt;"",O68&lt;&gt;"")),"",IF(NOT(AND(OR(A68="",AND(LEN(A68)=12,ISNUMBER(--A68))),OR(B68="",COUNTIF('2. Proyectos'!$A$5:$A$54,B68)&gt;0),OR(D68="",COUNTIF(Listas!$CS$2:$CS$48,D68)&gt;0),OR(E68="",AND(ISNUMBER(E68),E68&gt;0)),OR(G68="",AND(ISNUMBER(G68),G68&gt;=2018,G68&lt;=2025)),OR(H68="",AND(ISNUMBER(H68),H68&gt;=1,H68&lt;=12)),OR(I68="",COUNTIF(Listas!$H$2:$H$250,I68)&gt;0),OR(K68="",AND(ISNUMBER(K68),K68&gt;0)),OR(L68="",AND(ISNUMBER(L68),L68&gt;0)),OR(M68="",AND(ISNUMBER(M68),M68&gt;=0)),OR(N68="",COUNTIF(Listas!$BC$2:$BC$3,N68)&gt;0))),"Dato inválido",IF(NOT(AND(A68&lt;&gt;"",B68&lt;&gt;"",C68&lt;&gt;"",G68&lt;&gt;"",H68&lt;&gt;"",I68&lt;&gt;"",K68&lt;&gt;"")),"Incompleta","OK")))</f>
        <v/>
      </c>
    </row>
    <row r="69">
      <c r="A69" s="18" t="n"/>
      <c r="B69" s="6" t="n"/>
      <c r="C69" s="6" t="n"/>
      <c r="D69" s="6" t="n"/>
      <c r="E69" s="19" t="n"/>
      <c r="F69" s="15">
        <f>IF(E69="","",IF(E69&lt;1,"N1",IF(E69&lt;30,"N2",IF(E69&lt;57.5,"N3","N4"))))</f>
        <v/>
      </c>
      <c r="G69" s="18" t="n"/>
      <c r="H69" s="18" t="n"/>
      <c r="I69" s="6" t="n"/>
      <c r="J69" s="15">
        <f>IFERROR(VLOOKUP(I69,Listas!$DK$2:$DL$250,2,FALSE),"")</f>
        <v/>
      </c>
      <c r="K69" s="19" t="n"/>
      <c r="L69" s="19" t="n"/>
      <c r="M69" s="20" t="n"/>
      <c r="N69" s="20" t="n"/>
      <c r="O69" s="6" t="n"/>
      <c r="Q69" s="17">
        <f>IF(NOT(OR(A69&lt;&gt;"",B69&lt;&gt;"",C69&lt;&gt;"",D69&lt;&gt;"",E69&lt;&gt;"",G69&lt;&gt;"",H69&lt;&gt;"",I69&lt;&gt;"",K69&lt;&gt;"",L69&lt;&gt;"",M69&lt;&gt;"",N69&lt;&gt;"",O69&lt;&gt;"")),"",IF(NOT(AND(OR(A69="",AND(LEN(A69)=12,ISNUMBER(--A69))),OR(B69="",COUNTIF('2. Proyectos'!$A$5:$A$54,B69)&gt;0),OR(D69="",COUNTIF(Listas!$CS$2:$CS$48,D69)&gt;0),OR(E69="",AND(ISNUMBER(E69),E69&gt;0)),OR(G69="",AND(ISNUMBER(G69),G69&gt;=2018,G69&lt;=2025)),OR(H69="",AND(ISNUMBER(H69),H69&gt;=1,H69&lt;=12)),OR(I69="",COUNTIF(Listas!$H$2:$H$250,I69)&gt;0),OR(K69="",AND(ISNUMBER(K69),K69&gt;0)),OR(L69="",AND(ISNUMBER(L69),L69&gt;0)),OR(M69="",AND(ISNUMBER(M69),M69&gt;=0)),OR(N69="",COUNTIF(Listas!$BC$2:$BC$3,N69)&gt;0))),"Dato inválido",IF(NOT(AND(A69&lt;&gt;"",B69&lt;&gt;"",C69&lt;&gt;"",G69&lt;&gt;"",H69&lt;&gt;"",I69&lt;&gt;"",K69&lt;&gt;"")),"Incompleta","OK")))</f>
        <v/>
      </c>
    </row>
    <row r="70">
      <c r="A70" s="13" t="n"/>
      <c r="B70" s="8" t="n"/>
      <c r="C70" s="8" t="n"/>
      <c r="D70" s="8" t="n"/>
      <c r="E70" s="14" t="n"/>
      <c r="F70" s="15">
        <f>IF(E70="","",IF(E70&lt;1,"N1",IF(E70&lt;30,"N2",IF(E70&lt;57.5,"N3","N4"))))</f>
        <v/>
      </c>
      <c r="G70" s="13" t="n"/>
      <c r="H70" s="13" t="n"/>
      <c r="I70" s="8" t="n"/>
      <c r="J70" s="15">
        <f>IFERROR(VLOOKUP(I70,Listas!$DK$2:$DL$250,2,FALSE),"")</f>
        <v/>
      </c>
      <c r="K70" s="14" t="n"/>
      <c r="L70" s="14" t="n"/>
      <c r="M70" s="16" t="n"/>
      <c r="N70" s="16" t="n"/>
      <c r="O70" s="8" t="n"/>
      <c r="Q70" s="17">
        <f>IF(NOT(OR(A70&lt;&gt;"",B70&lt;&gt;"",C70&lt;&gt;"",D70&lt;&gt;"",E70&lt;&gt;"",G70&lt;&gt;"",H70&lt;&gt;"",I70&lt;&gt;"",K70&lt;&gt;"",L70&lt;&gt;"",M70&lt;&gt;"",N70&lt;&gt;"",O70&lt;&gt;"")),"",IF(NOT(AND(OR(A70="",AND(LEN(A70)=12,ISNUMBER(--A70))),OR(B70="",COUNTIF('2. Proyectos'!$A$5:$A$54,B70)&gt;0),OR(D70="",COUNTIF(Listas!$CS$2:$CS$48,D70)&gt;0),OR(E70="",AND(ISNUMBER(E70),E70&gt;0)),OR(G70="",AND(ISNUMBER(G70),G70&gt;=2018,G70&lt;=2025)),OR(H70="",AND(ISNUMBER(H70),H70&gt;=1,H70&lt;=12)),OR(I70="",COUNTIF(Listas!$H$2:$H$250,I70)&gt;0),OR(K70="",AND(ISNUMBER(K70),K70&gt;0)),OR(L70="",AND(ISNUMBER(L70),L70&gt;0)),OR(M70="",AND(ISNUMBER(M70),M70&gt;=0)),OR(N70="",COUNTIF(Listas!$BC$2:$BC$3,N70)&gt;0))),"Dato inválido",IF(NOT(AND(A70&lt;&gt;"",B70&lt;&gt;"",C70&lt;&gt;"",G70&lt;&gt;"",H70&lt;&gt;"",I70&lt;&gt;"",K70&lt;&gt;"")),"Incompleta","OK")))</f>
        <v/>
      </c>
    </row>
    <row r="71">
      <c r="A71" s="18" t="n"/>
      <c r="B71" s="6" t="n"/>
      <c r="C71" s="6" t="n"/>
      <c r="D71" s="6" t="n"/>
      <c r="E71" s="19" t="n"/>
      <c r="F71" s="15">
        <f>IF(E71="","",IF(E71&lt;1,"N1",IF(E71&lt;30,"N2",IF(E71&lt;57.5,"N3","N4"))))</f>
        <v/>
      </c>
      <c r="G71" s="18" t="n"/>
      <c r="H71" s="18" t="n"/>
      <c r="I71" s="6" t="n"/>
      <c r="J71" s="15">
        <f>IFERROR(VLOOKUP(I71,Listas!$DK$2:$DL$250,2,FALSE),"")</f>
        <v/>
      </c>
      <c r="K71" s="19" t="n"/>
      <c r="L71" s="19" t="n"/>
      <c r="M71" s="20" t="n"/>
      <c r="N71" s="20" t="n"/>
      <c r="O71" s="6" t="n"/>
      <c r="Q71" s="17">
        <f>IF(NOT(OR(A71&lt;&gt;"",B71&lt;&gt;"",C71&lt;&gt;"",D71&lt;&gt;"",E71&lt;&gt;"",G71&lt;&gt;"",H71&lt;&gt;"",I71&lt;&gt;"",K71&lt;&gt;"",L71&lt;&gt;"",M71&lt;&gt;"",N71&lt;&gt;"",O71&lt;&gt;"")),"",IF(NOT(AND(OR(A71="",AND(LEN(A71)=12,ISNUMBER(--A71))),OR(B71="",COUNTIF('2. Proyectos'!$A$5:$A$54,B71)&gt;0),OR(D71="",COUNTIF(Listas!$CS$2:$CS$48,D71)&gt;0),OR(E71="",AND(ISNUMBER(E71),E71&gt;0)),OR(G71="",AND(ISNUMBER(G71),G71&gt;=2018,G71&lt;=2025)),OR(H71="",AND(ISNUMBER(H71),H71&gt;=1,H71&lt;=12)),OR(I71="",COUNTIF(Listas!$H$2:$H$250,I71)&gt;0),OR(K71="",AND(ISNUMBER(K71),K71&gt;0)),OR(L71="",AND(ISNUMBER(L71),L71&gt;0)),OR(M71="",AND(ISNUMBER(M71),M71&gt;=0)),OR(N71="",COUNTIF(Listas!$BC$2:$BC$3,N71)&gt;0))),"Dato inválido",IF(NOT(AND(A71&lt;&gt;"",B71&lt;&gt;"",C71&lt;&gt;"",G71&lt;&gt;"",H71&lt;&gt;"",I71&lt;&gt;"",K71&lt;&gt;"")),"Incompleta","OK")))</f>
        <v/>
      </c>
    </row>
    <row r="72">
      <c r="A72" s="13" t="n"/>
      <c r="B72" s="8" t="n"/>
      <c r="C72" s="8" t="n"/>
      <c r="D72" s="8" t="n"/>
      <c r="E72" s="14" t="n"/>
      <c r="F72" s="15">
        <f>IF(E72="","",IF(E72&lt;1,"N1",IF(E72&lt;30,"N2",IF(E72&lt;57.5,"N3","N4"))))</f>
        <v/>
      </c>
      <c r="G72" s="13" t="n"/>
      <c r="H72" s="13" t="n"/>
      <c r="I72" s="8" t="n"/>
      <c r="J72" s="15">
        <f>IFERROR(VLOOKUP(I72,Listas!$DK$2:$DL$250,2,FALSE),"")</f>
        <v/>
      </c>
      <c r="K72" s="14" t="n"/>
      <c r="L72" s="14" t="n"/>
      <c r="M72" s="16" t="n"/>
      <c r="N72" s="16" t="n"/>
      <c r="O72" s="8" t="n"/>
      <c r="Q72" s="17">
        <f>IF(NOT(OR(A72&lt;&gt;"",B72&lt;&gt;"",C72&lt;&gt;"",D72&lt;&gt;"",E72&lt;&gt;"",G72&lt;&gt;"",H72&lt;&gt;"",I72&lt;&gt;"",K72&lt;&gt;"",L72&lt;&gt;"",M72&lt;&gt;"",N72&lt;&gt;"",O72&lt;&gt;"")),"",IF(NOT(AND(OR(A72="",AND(LEN(A72)=12,ISNUMBER(--A72))),OR(B72="",COUNTIF('2. Proyectos'!$A$5:$A$54,B72)&gt;0),OR(D72="",COUNTIF(Listas!$CS$2:$CS$48,D72)&gt;0),OR(E72="",AND(ISNUMBER(E72),E72&gt;0)),OR(G72="",AND(ISNUMBER(G72),G72&gt;=2018,G72&lt;=2025)),OR(H72="",AND(ISNUMBER(H72),H72&gt;=1,H72&lt;=12)),OR(I72="",COUNTIF(Listas!$H$2:$H$250,I72)&gt;0),OR(K72="",AND(ISNUMBER(K72),K72&gt;0)),OR(L72="",AND(ISNUMBER(L72),L72&gt;0)),OR(M72="",AND(ISNUMBER(M72),M72&gt;=0)),OR(N72="",COUNTIF(Listas!$BC$2:$BC$3,N72)&gt;0))),"Dato inválido",IF(NOT(AND(A72&lt;&gt;"",B72&lt;&gt;"",C72&lt;&gt;"",G72&lt;&gt;"",H72&lt;&gt;"",I72&lt;&gt;"",K72&lt;&gt;"")),"Incompleta","OK")))</f>
        <v/>
      </c>
    </row>
    <row r="73">
      <c r="A73" s="18" t="n"/>
      <c r="B73" s="6" t="n"/>
      <c r="C73" s="6" t="n"/>
      <c r="D73" s="6" t="n"/>
      <c r="E73" s="19" t="n"/>
      <c r="F73" s="15">
        <f>IF(E73="","",IF(E73&lt;1,"N1",IF(E73&lt;30,"N2",IF(E73&lt;57.5,"N3","N4"))))</f>
        <v/>
      </c>
      <c r="G73" s="18" t="n"/>
      <c r="H73" s="18" t="n"/>
      <c r="I73" s="6" t="n"/>
      <c r="J73" s="15">
        <f>IFERROR(VLOOKUP(I73,Listas!$DK$2:$DL$250,2,FALSE),"")</f>
        <v/>
      </c>
      <c r="K73" s="19" t="n"/>
      <c r="L73" s="19" t="n"/>
      <c r="M73" s="20" t="n"/>
      <c r="N73" s="20" t="n"/>
      <c r="O73" s="6" t="n"/>
      <c r="Q73" s="17">
        <f>IF(NOT(OR(A73&lt;&gt;"",B73&lt;&gt;"",C73&lt;&gt;"",D73&lt;&gt;"",E73&lt;&gt;"",G73&lt;&gt;"",H73&lt;&gt;"",I73&lt;&gt;"",K73&lt;&gt;"",L73&lt;&gt;"",M73&lt;&gt;"",N73&lt;&gt;"",O73&lt;&gt;"")),"",IF(NOT(AND(OR(A73="",AND(LEN(A73)=12,ISNUMBER(--A73))),OR(B73="",COUNTIF('2. Proyectos'!$A$5:$A$54,B73)&gt;0),OR(D73="",COUNTIF(Listas!$CS$2:$CS$48,D73)&gt;0),OR(E73="",AND(ISNUMBER(E73),E73&gt;0)),OR(G73="",AND(ISNUMBER(G73),G73&gt;=2018,G73&lt;=2025)),OR(H73="",AND(ISNUMBER(H73),H73&gt;=1,H73&lt;=12)),OR(I73="",COUNTIF(Listas!$H$2:$H$250,I73)&gt;0),OR(K73="",AND(ISNUMBER(K73),K73&gt;0)),OR(L73="",AND(ISNUMBER(L73),L73&gt;0)),OR(M73="",AND(ISNUMBER(M73),M73&gt;=0)),OR(N73="",COUNTIF(Listas!$BC$2:$BC$3,N73)&gt;0))),"Dato inválido",IF(NOT(AND(A73&lt;&gt;"",B73&lt;&gt;"",C73&lt;&gt;"",G73&lt;&gt;"",H73&lt;&gt;"",I73&lt;&gt;"",K73&lt;&gt;"")),"Incompleta","OK")))</f>
        <v/>
      </c>
    </row>
    <row r="74">
      <c r="A74" s="13" t="n"/>
      <c r="B74" s="8" t="n"/>
      <c r="C74" s="8" t="n"/>
      <c r="D74" s="8" t="n"/>
      <c r="E74" s="14" t="n"/>
      <c r="F74" s="15">
        <f>IF(E74="","",IF(E74&lt;1,"N1",IF(E74&lt;30,"N2",IF(E74&lt;57.5,"N3","N4"))))</f>
        <v/>
      </c>
      <c r="G74" s="13" t="n"/>
      <c r="H74" s="13" t="n"/>
      <c r="I74" s="8" t="n"/>
      <c r="J74" s="15">
        <f>IFERROR(VLOOKUP(I74,Listas!$DK$2:$DL$250,2,FALSE),"")</f>
        <v/>
      </c>
      <c r="K74" s="14" t="n"/>
      <c r="L74" s="14" t="n"/>
      <c r="M74" s="16" t="n"/>
      <c r="N74" s="16" t="n"/>
      <c r="O74" s="8" t="n"/>
      <c r="Q74" s="17">
        <f>IF(NOT(OR(A74&lt;&gt;"",B74&lt;&gt;"",C74&lt;&gt;"",D74&lt;&gt;"",E74&lt;&gt;"",G74&lt;&gt;"",H74&lt;&gt;"",I74&lt;&gt;"",K74&lt;&gt;"",L74&lt;&gt;"",M74&lt;&gt;"",N74&lt;&gt;"",O74&lt;&gt;"")),"",IF(NOT(AND(OR(A74="",AND(LEN(A74)=12,ISNUMBER(--A74))),OR(B74="",COUNTIF('2. Proyectos'!$A$5:$A$54,B74)&gt;0),OR(D74="",COUNTIF(Listas!$CS$2:$CS$48,D74)&gt;0),OR(E74="",AND(ISNUMBER(E74),E74&gt;0)),OR(G74="",AND(ISNUMBER(G74),G74&gt;=2018,G74&lt;=2025)),OR(H74="",AND(ISNUMBER(H74),H74&gt;=1,H74&lt;=12)),OR(I74="",COUNTIF(Listas!$H$2:$H$250,I74)&gt;0),OR(K74="",AND(ISNUMBER(K74),K74&gt;0)),OR(L74="",AND(ISNUMBER(L74),L74&gt;0)),OR(M74="",AND(ISNUMBER(M74),M74&gt;=0)),OR(N74="",COUNTIF(Listas!$BC$2:$BC$3,N74)&gt;0))),"Dato inválido",IF(NOT(AND(A74&lt;&gt;"",B74&lt;&gt;"",C74&lt;&gt;"",G74&lt;&gt;"",H74&lt;&gt;"",I74&lt;&gt;"",K74&lt;&gt;"")),"Incompleta","OK")))</f>
        <v/>
      </c>
    </row>
    <row r="75">
      <c r="A75" s="18" t="n"/>
      <c r="B75" s="6" t="n"/>
      <c r="C75" s="6" t="n"/>
      <c r="D75" s="6" t="n"/>
      <c r="E75" s="19" t="n"/>
      <c r="F75" s="15">
        <f>IF(E75="","",IF(E75&lt;1,"N1",IF(E75&lt;30,"N2",IF(E75&lt;57.5,"N3","N4"))))</f>
        <v/>
      </c>
      <c r="G75" s="18" t="n"/>
      <c r="H75" s="18" t="n"/>
      <c r="I75" s="6" t="n"/>
      <c r="J75" s="15">
        <f>IFERROR(VLOOKUP(I75,Listas!$DK$2:$DL$250,2,FALSE),"")</f>
        <v/>
      </c>
      <c r="K75" s="19" t="n"/>
      <c r="L75" s="19" t="n"/>
      <c r="M75" s="20" t="n"/>
      <c r="N75" s="20" t="n"/>
      <c r="O75" s="6" t="n"/>
      <c r="Q75" s="17">
        <f>IF(NOT(OR(A75&lt;&gt;"",B75&lt;&gt;"",C75&lt;&gt;"",D75&lt;&gt;"",E75&lt;&gt;"",G75&lt;&gt;"",H75&lt;&gt;"",I75&lt;&gt;"",K75&lt;&gt;"",L75&lt;&gt;"",M75&lt;&gt;"",N75&lt;&gt;"",O75&lt;&gt;"")),"",IF(NOT(AND(OR(A75="",AND(LEN(A75)=12,ISNUMBER(--A75))),OR(B75="",COUNTIF('2. Proyectos'!$A$5:$A$54,B75)&gt;0),OR(D75="",COUNTIF(Listas!$CS$2:$CS$48,D75)&gt;0),OR(E75="",AND(ISNUMBER(E75),E75&gt;0)),OR(G75="",AND(ISNUMBER(G75),G75&gt;=2018,G75&lt;=2025)),OR(H75="",AND(ISNUMBER(H75),H75&gt;=1,H75&lt;=12)),OR(I75="",COUNTIF(Listas!$H$2:$H$250,I75)&gt;0),OR(K75="",AND(ISNUMBER(K75),K75&gt;0)),OR(L75="",AND(ISNUMBER(L75),L75&gt;0)),OR(M75="",AND(ISNUMBER(M75),M75&gt;=0)),OR(N75="",COUNTIF(Listas!$BC$2:$BC$3,N75)&gt;0))),"Dato inválido",IF(NOT(AND(A75&lt;&gt;"",B75&lt;&gt;"",C75&lt;&gt;"",G75&lt;&gt;"",H75&lt;&gt;"",I75&lt;&gt;"",K75&lt;&gt;"")),"Incompleta","OK")))</f>
        <v/>
      </c>
    </row>
    <row r="76">
      <c r="A76" s="13" t="n"/>
      <c r="B76" s="8" t="n"/>
      <c r="C76" s="8" t="n"/>
      <c r="D76" s="8" t="n"/>
      <c r="E76" s="14" t="n"/>
      <c r="F76" s="15">
        <f>IF(E76="","",IF(E76&lt;1,"N1",IF(E76&lt;30,"N2",IF(E76&lt;57.5,"N3","N4"))))</f>
        <v/>
      </c>
      <c r="G76" s="13" t="n"/>
      <c r="H76" s="13" t="n"/>
      <c r="I76" s="8" t="n"/>
      <c r="J76" s="15">
        <f>IFERROR(VLOOKUP(I76,Listas!$DK$2:$DL$250,2,FALSE),"")</f>
        <v/>
      </c>
      <c r="K76" s="14" t="n"/>
      <c r="L76" s="14" t="n"/>
      <c r="M76" s="16" t="n"/>
      <c r="N76" s="16" t="n"/>
      <c r="O76" s="8" t="n"/>
      <c r="Q76" s="17">
        <f>IF(NOT(OR(A76&lt;&gt;"",B76&lt;&gt;"",C76&lt;&gt;"",D76&lt;&gt;"",E76&lt;&gt;"",G76&lt;&gt;"",H76&lt;&gt;"",I76&lt;&gt;"",K76&lt;&gt;"",L76&lt;&gt;"",M76&lt;&gt;"",N76&lt;&gt;"",O76&lt;&gt;"")),"",IF(NOT(AND(OR(A76="",AND(LEN(A76)=12,ISNUMBER(--A76))),OR(B76="",COUNTIF('2. Proyectos'!$A$5:$A$54,B76)&gt;0),OR(D76="",COUNTIF(Listas!$CS$2:$CS$48,D76)&gt;0),OR(E76="",AND(ISNUMBER(E76),E76&gt;0)),OR(G76="",AND(ISNUMBER(G76),G76&gt;=2018,G76&lt;=2025)),OR(H76="",AND(ISNUMBER(H76),H76&gt;=1,H76&lt;=12)),OR(I76="",COUNTIF(Listas!$H$2:$H$250,I76)&gt;0),OR(K76="",AND(ISNUMBER(K76),K76&gt;0)),OR(L76="",AND(ISNUMBER(L76),L76&gt;0)),OR(M76="",AND(ISNUMBER(M76),M76&gt;=0)),OR(N76="",COUNTIF(Listas!$BC$2:$BC$3,N76)&gt;0))),"Dato inválido",IF(NOT(AND(A76&lt;&gt;"",B76&lt;&gt;"",C76&lt;&gt;"",G76&lt;&gt;"",H76&lt;&gt;"",I76&lt;&gt;"",K76&lt;&gt;"")),"Incompleta","OK")))</f>
        <v/>
      </c>
    </row>
    <row r="77">
      <c r="A77" s="18" t="n"/>
      <c r="B77" s="6" t="n"/>
      <c r="C77" s="6" t="n"/>
      <c r="D77" s="6" t="n"/>
      <c r="E77" s="19" t="n"/>
      <c r="F77" s="15">
        <f>IF(E77="","",IF(E77&lt;1,"N1",IF(E77&lt;30,"N2",IF(E77&lt;57.5,"N3","N4"))))</f>
        <v/>
      </c>
      <c r="G77" s="18" t="n"/>
      <c r="H77" s="18" t="n"/>
      <c r="I77" s="6" t="n"/>
      <c r="J77" s="15">
        <f>IFERROR(VLOOKUP(I77,Listas!$DK$2:$DL$250,2,FALSE),"")</f>
        <v/>
      </c>
      <c r="K77" s="19" t="n"/>
      <c r="L77" s="19" t="n"/>
      <c r="M77" s="20" t="n"/>
      <c r="N77" s="20" t="n"/>
      <c r="O77" s="6" t="n"/>
      <c r="Q77" s="17">
        <f>IF(NOT(OR(A77&lt;&gt;"",B77&lt;&gt;"",C77&lt;&gt;"",D77&lt;&gt;"",E77&lt;&gt;"",G77&lt;&gt;"",H77&lt;&gt;"",I77&lt;&gt;"",K77&lt;&gt;"",L77&lt;&gt;"",M77&lt;&gt;"",N77&lt;&gt;"",O77&lt;&gt;"")),"",IF(NOT(AND(OR(A77="",AND(LEN(A77)=12,ISNUMBER(--A77))),OR(B77="",COUNTIF('2. Proyectos'!$A$5:$A$54,B77)&gt;0),OR(D77="",COUNTIF(Listas!$CS$2:$CS$48,D77)&gt;0),OR(E77="",AND(ISNUMBER(E77),E77&gt;0)),OR(G77="",AND(ISNUMBER(G77),G77&gt;=2018,G77&lt;=2025)),OR(H77="",AND(ISNUMBER(H77),H77&gt;=1,H77&lt;=12)),OR(I77="",COUNTIF(Listas!$H$2:$H$250,I77)&gt;0),OR(K77="",AND(ISNUMBER(K77),K77&gt;0)),OR(L77="",AND(ISNUMBER(L77),L77&gt;0)),OR(M77="",AND(ISNUMBER(M77),M77&gt;=0)),OR(N77="",COUNTIF(Listas!$BC$2:$BC$3,N77)&gt;0))),"Dato inválido",IF(NOT(AND(A77&lt;&gt;"",B77&lt;&gt;"",C77&lt;&gt;"",G77&lt;&gt;"",H77&lt;&gt;"",I77&lt;&gt;"",K77&lt;&gt;"")),"Incompleta","OK")))</f>
        <v/>
      </c>
    </row>
    <row r="78">
      <c r="A78" s="13" t="n"/>
      <c r="B78" s="8" t="n"/>
      <c r="C78" s="8" t="n"/>
      <c r="D78" s="8" t="n"/>
      <c r="E78" s="14" t="n"/>
      <c r="F78" s="15">
        <f>IF(E78="","",IF(E78&lt;1,"N1",IF(E78&lt;30,"N2",IF(E78&lt;57.5,"N3","N4"))))</f>
        <v/>
      </c>
      <c r="G78" s="13" t="n"/>
      <c r="H78" s="13" t="n"/>
      <c r="I78" s="8" t="n"/>
      <c r="J78" s="15">
        <f>IFERROR(VLOOKUP(I78,Listas!$DK$2:$DL$250,2,FALSE),"")</f>
        <v/>
      </c>
      <c r="K78" s="14" t="n"/>
      <c r="L78" s="14" t="n"/>
      <c r="M78" s="16" t="n"/>
      <c r="N78" s="16" t="n"/>
      <c r="O78" s="8" t="n"/>
      <c r="Q78" s="17">
        <f>IF(NOT(OR(A78&lt;&gt;"",B78&lt;&gt;"",C78&lt;&gt;"",D78&lt;&gt;"",E78&lt;&gt;"",G78&lt;&gt;"",H78&lt;&gt;"",I78&lt;&gt;"",K78&lt;&gt;"",L78&lt;&gt;"",M78&lt;&gt;"",N78&lt;&gt;"",O78&lt;&gt;"")),"",IF(NOT(AND(OR(A78="",AND(LEN(A78)=12,ISNUMBER(--A78))),OR(B78="",COUNTIF('2. Proyectos'!$A$5:$A$54,B78)&gt;0),OR(D78="",COUNTIF(Listas!$CS$2:$CS$48,D78)&gt;0),OR(E78="",AND(ISNUMBER(E78),E78&gt;0)),OR(G78="",AND(ISNUMBER(G78),G78&gt;=2018,G78&lt;=2025)),OR(H78="",AND(ISNUMBER(H78),H78&gt;=1,H78&lt;=12)),OR(I78="",COUNTIF(Listas!$H$2:$H$250,I78)&gt;0),OR(K78="",AND(ISNUMBER(K78),K78&gt;0)),OR(L78="",AND(ISNUMBER(L78),L78&gt;0)),OR(M78="",AND(ISNUMBER(M78),M78&gt;=0)),OR(N78="",COUNTIF(Listas!$BC$2:$BC$3,N78)&gt;0))),"Dato inválido",IF(NOT(AND(A78&lt;&gt;"",B78&lt;&gt;"",C78&lt;&gt;"",G78&lt;&gt;"",H78&lt;&gt;"",I78&lt;&gt;"",K78&lt;&gt;"")),"Incompleta","OK")))</f>
        <v/>
      </c>
    </row>
    <row r="79">
      <c r="A79" s="18" t="n"/>
      <c r="B79" s="6" t="n"/>
      <c r="C79" s="6" t="n"/>
      <c r="D79" s="6" t="n"/>
      <c r="E79" s="19" t="n"/>
      <c r="F79" s="15">
        <f>IF(E79="","",IF(E79&lt;1,"N1",IF(E79&lt;30,"N2",IF(E79&lt;57.5,"N3","N4"))))</f>
        <v/>
      </c>
      <c r="G79" s="18" t="n"/>
      <c r="H79" s="18" t="n"/>
      <c r="I79" s="6" t="n"/>
      <c r="J79" s="15">
        <f>IFERROR(VLOOKUP(I79,Listas!$DK$2:$DL$250,2,FALSE),"")</f>
        <v/>
      </c>
      <c r="K79" s="19" t="n"/>
      <c r="L79" s="19" t="n"/>
      <c r="M79" s="20" t="n"/>
      <c r="N79" s="20" t="n"/>
      <c r="O79" s="6" t="n"/>
      <c r="Q79" s="17">
        <f>IF(NOT(OR(A79&lt;&gt;"",B79&lt;&gt;"",C79&lt;&gt;"",D79&lt;&gt;"",E79&lt;&gt;"",G79&lt;&gt;"",H79&lt;&gt;"",I79&lt;&gt;"",K79&lt;&gt;"",L79&lt;&gt;"",M79&lt;&gt;"",N79&lt;&gt;"",O79&lt;&gt;"")),"",IF(NOT(AND(OR(A79="",AND(LEN(A79)=12,ISNUMBER(--A79))),OR(B79="",COUNTIF('2. Proyectos'!$A$5:$A$54,B79)&gt;0),OR(D79="",COUNTIF(Listas!$CS$2:$CS$48,D79)&gt;0),OR(E79="",AND(ISNUMBER(E79),E79&gt;0)),OR(G79="",AND(ISNUMBER(G79),G79&gt;=2018,G79&lt;=2025)),OR(H79="",AND(ISNUMBER(H79),H79&gt;=1,H79&lt;=12)),OR(I79="",COUNTIF(Listas!$H$2:$H$250,I79)&gt;0),OR(K79="",AND(ISNUMBER(K79),K79&gt;0)),OR(L79="",AND(ISNUMBER(L79),L79&gt;0)),OR(M79="",AND(ISNUMBER(M79),M79&gt;=0)),OR(N79="",COUNTIF(Listas!$BC$2:$BC$3,N79)&gt;0))),"Dato inválido",IF(NOT(AND(A79&lt;&gt;"",B79&lt;&gt;"",C79&lt;&gt;"",G79&lt;&gt;"",H79&lt;&gt;"",I79&lt;&gt;"",K79&lt;&gt;"")),"Incompleta","OK")))</f>
        <v/>
      </c>
    </row>
    <row r="80">
      <c r="A80" s="13" t="n"/>
      <c r="B80" s="8" t="n"/>
      <c r="C80" s="8" t="n"/>
      <c r="D80" s="8" t="n"/>
      <c r="E80" s="14" t="n"/>
      <c r="F80" s="15">
        <f>IF(E80="","",IF(E80&lt;1,"N1",IF(E80&lt;30,"N2",IF(E80&lt;57.5,"N3","N4"))))</f>
        <v/>
      </c>
      <c r="G80" s="13" t="n"/>
      <c r="H80" s="13" t="n"/>
      <c r="I80" s="8" t="n"/>
      <c r="J80" s="15">
        <f>IFERROR(VLOOKUP(I80,Listas!$DK$2:$DL$250,2,FALSE),"")</f>
        <v/>
      </c>
      <c r="K80" s="14" t="n"/>
      <c r="L80" s="14" t="n"/>
      <c r="M80" s="16" t="n"/>
      <c r="N80" s="16" t="n"/>
      <c r="O80" s="8" t="n"/>
      <c r="Q80" s="17">
        <f>IF(NOT(OR(A80&lt;&gt;"",B80&lt;&gt;"",C80&lt;&gt;"",D80&lt;&gt;"",E80&lt;&gt;"",G80&lt;&gt;"",H80&lt;&gt;"",I80&lt;&gt;"",K80&lt;&gt;"",L80&lt;&gt;"",M80&lt;&gt;"",N80&lt;&gt;"",O80&lt;&gt;"")),"",IF(NOT(AND(OR(A80="",AND(LEN(A80)=12,ISNUMBER(--A80))),OR(B80="",COUNTIF('2. Proyectos'!$A$5:$A$54,B80)&gt;0),OR(D80="",COUNTIF(Listas!$CS$2:$CS$48,D80)&gt;0),OR(E80="",AND(ISNUMBER(E80),E80&gt;0)),OR(G80="",AND(ISNUMBER(G80),G80&gt;=2018,G80&lt;=2025)),OR(H80="",AND(ISNUMBER(H80),H80&gt;=1,H80&lt;=12)),OR(I80="",COUNTIF(Listas!$H$2:$H$250,I80)&gt;0),OR(K80="",AND(ISNUMBER(K80),K80&gt;0)),OR(L80="",AND(ISNUMBER(L80),L80&gt;0)),OR(M80="",AND(ISNUMBER(M80),M80&gt;=0)),OR(N80="",COUNTIF(Listas!$BC$2:$BC$3,N80)&gt;0))),"Dato inválido",IF(NOT(AND(A80&lt;&gt;"",B80&lt;&gt;"",C80&lt;&gt;"",G80&lt;&gt;"",H80&lt;&gt;"",I80&lt;&gt;"",K80&lt;&gt;"")),"Incompleta","OK")))</f>
        <v/>
      </c>
    </row>
    <row r="81">
      <c r="A81" s="18" t="n"/>
      <c r="B81" s="6" t="n"/>
      <c r="C81" s="6" t="n"/>
      <c r="D81" s="6" t="n"/>
      <c r="E81" s="19" t="n"/>
      <c r="F81" s="15">
        <f>IF(E81="","",IF(E81&lt;1,"N1",IF(E81&lt;30,"N2",IF(E81&lt;57.5,"N3","N4"))))</f>
        <v/>
      </c>
      <c r="G81" s="18" t="n"/>
      <c r="H81" s="18" t="n"/>
      <c r="I81" s="6" t="n"/>
      <c r="J81" s="15">
        <f>IFERROR(VLOOKUP(I81,Listas!$DK$2:$DL$250,2,FALSE),"")</f>
        <v/>
      </c>
      <c r="K81" s="19" t="n"/>
      <c r="L81" s="19" t="n"/>
      <c r="M81" s="20" t="n"/>
      <c r="N81" s="20" t="n"/>
      <c r="O81" s="6" t="n"/>
      <c r="Q81" s="17">
        <f>IF(NOT(OR(A81&lt;&gt;"",B81&lt;&gt;"",C81&lt;&gt;"",D81&lt;&gt;"",E81&lt;&gt;"",G81&lt;&gt;"",H81&lt;&gt;"",I81&lt;&gt;"",K81&lt;&gt;"",L81&lt;&gt;"",M81&lt;&gt;"",N81&lt;&gt;"",O81&lt;&gt;"")),"",IF(NOT(AND(OR(A81="",AND(LEN(A81)=12,ISNUMBER(--A81))),OR(B81="",COUNTIF('2. Proyectos'!$A$5:$A$54,B81)&gt;0),OR(D81="",COUNTIF(Listas!$CS$2:$CS$48,D81)&gt;0),OR(E81="",AND(ISNUMBER(E81),E81&gt;0)),OR(G81="",AND(ISNUMBER(G81),G81&gt;=2018,G81&lt;=2025)),OR(H81="",AND(ISNUMBER(H81),H81&gt;=1,H81&lt;=12)),OR(I81="",COUNTIF(Listas!$H$2:$H$250,I81)&gt;0),OR(K81="",AND(ISNUMBER(K81),K81&gt;0)),OR(L81="",AND(ISNUMBER(L81),L81&gt;0)),OR(M81="",AND(ISNUMBER(M81),M81&gt;=0)),OR(N81="",COUNTIF(Listas!$BC$2:$BC$3,N81)&gt;0))),"Dato inválido",IF(NOT(AND(A81&lt;&gt;"",B81&lt;&gt;"",C81&lt;&gt;"",G81&lt;&gt;"",H81&lt;&gt;"",I81&lt;&gt;"",K81&lt;&gt;"")),"Incompleta","OK")))</f>
        <v/>
      </c>
    </row>
    <row r="82">
      <c r="A82" s="13" t="n"/>
      <c r="B82" s="8" t="n"/>
      <c r="C82" s="8" t="n"/>
      <c r="D82" s="8" t="n"/>
      <c r="E82" s="14" t="n"/>
      <c r="F82" s="15">
        <f>IF(E82="","",IF(E82&lt;1,"N1",IF(E82&lt;30,"N2",IF(E82&lt;57.5,"N3","N4"))))</f>
        <v/>
      </c>
      <c r="G82" s="13" t="n"/>
      <c r="H82" s="13" t="n"/>
      <c r="I82" s="8" t="n"/>
      <c r="J82" s="15">
        <f>IFERROR(VLOOKUP(I82,Listas!$DK$2:$DL$250,2,FALSE),"")</f>
        <v/>
      </c>
      <c r="K82" s="14" t="n"/>
      <c r="L82" s="14" t="n"/>
      <c r="M82" s="16" t="n"/>
      <c r="N82" s="16" t="n"/>
      <c r="O82" s="8" t="n"/>
      <c r="Q82" s="17">
        <f>IF(NOT(OR(A82&lt;&gt;"",B82&lt;&gt;"",C82&lt;&gt;"",D82&lt;&gt;"",E82&lt;&gt;"",G82&lt;&gt;"",H82&lt;&gt;"",I82&lt;&gt;"",K82&lt;&gt;"",L82&lt;&gt;"",M82&lt;&gt;"",N82&lt;&gt;"",O82&lt;&gt;"")),"",IF(NOT(AND(OR(A82="",AND(LEN(A82)=12,ISNUMBER(--A82))),OR(B82="",COUNTIF('2. Proyectos'!$A$5:$A$54,B82)&gt;0),OR(D82="",COUNTIF(Listas!$CS$2:$CS$48,D82)&gt;0),OR(E82="",AND(ISNUMBER(E82),E82&gt;0)),OR(G82="",AND(ISNUMBER(G82),G82&gt;=2018,G82&lt;=2025)),OR(H82="",AND(ISNUMBER(H82),H82&gt;=1,H82&lt;=12)),OR(I82="",COUNTIF(Listas!$H$2:$H$250,I82)&gt;0),OR(K82="",AND(ISNUMBER(K82),K82&gt;0)),OR(L82="",AND(ISNUMBER(L82),L82&gt;0)),OR(M82="",AND(ISNUMBER(M82),M82&gt;=0)),OR(N82="",COUNTIF(Listas!$BC$2:$BC$3,N82)&gt;0))),"Dato inválido",IF(NOT(AND(A82&lt;&gt;"",B82&lt;&gt;"",C82&lt;&gt;"",G82&lt;&gt;"",H82&lt;&gt;"",I82&lt;&gt;"",K82&lt;&gt;"")),"Incompleta","OK")))</f>
        <v/>
      </c>
    </row>
    <row r="83">
      <c r="A83" s="18" t="n"/>
      <c r="B83" s="6" t="n"/>
      <c r="C83" s="6" t="n"/>
      <c r="D83" s="6" t="n"/>
      <c r="E83" s="19" t="n"/>
      <c r="F83" s="15">
        <f>IF(E83="","",IF(E83&lt;1,"N1",IF(E83&lt;30,"N2",IF(E83&lt;57.5,"N3","N4"))))</f>
        <v/>
      </c>
      <c r="G83" s="18" t="n"/>
      <c r="H83" s="18" t="n"/>
      <c r="I83" s="6" t="n"/>
      <c r="J83" s="15">
        <f>IFERROR(VLOOKUP(I83,Listas!$DK$2:$DL$250,2,FALSE),"")</f>
        <v/>
      </c>
      <c r="K83" s="19" t="n"/>
      <c r="L83" s="19" t="n"/>
      <c r="M83" s="20" t="n"/>
      <c r="N83" s="20" t="n"/>
      <c r="O83" s="6" t="n"/>
      <c r="Q83" s="17">
        <f>IF(NOT(OR(A83&lt;&gt;"",B83&lt;&gt;"",C83&lt;&gt;"",D83&lt;&gt;"",E83&lt;&gt;"",G83&lt;&gt;"",H83&lt;&gt;"",I83&lt;&gt;"",K83&lt;&gt;"",L83&lt;&gt;"",M83&lt;&gt;"",N83&lt;&gt;"",O83&lt;&gt;"")),"",IF(NOT(AND(OR(A83="",AND(LEN(A83)=12,ISNUMBER(--A83))),OR(B83="",COUNTIF('2. Proyectos'!$A$5:$A$54,B83)&gt;0),OR(D83="",COUNTIF(Listas!$CS$2:$CS$48,D83)&gt;0),OR(E83="",AND(ISNUMBER(E83),E83&gt;0)),OR(G83="",AND(ISNUMBER(G83),G83&gt;=2018,G83&lt;=2025)),OR(H83="",AND(ISNUMBER(H83),H83&gt;=1,H83&lt;=12)),OR(I83="",COUNTIF(Listas!$H$2:$H$250,I83)&gt;0),OR(K83="",AND(ISNUMBER(K83),K83&gt;0)),OR(L83="",AND(ISNUMBER(L83),L83&gt;0)),OR(M83="",AND(ISNUMBER(M83),M83&gt;=0)),OR(N83="",COUNTIF(Listas!$BC$2:$BC$3,N83)&gt;0))),"Dato inválido",IF(NOT(AND(A83&lt;&gt;"",B83&lt;&gt;"",C83&lt;&gt;"",G83&lt;&gt;"",H83&lt;&gt;"",I83&lt;&gt;"",K83&lt;&gt;"")),"Incompleta","OK")))</f>
        <v/>
      </c>
    </row>
    <row r="84">
      <c r="A84" s="13" t="n"/>
      <c r="B84" s="8" t="n"/>
      <c r="C84" s="8" t="n"/>
      <c r="D84" s="8" t="n"/>
      <c r="E84" s="14" t="n"/>
      <c r="F84" s="15">
        <f>IF(E84="","",IF(E84&lt;1,"N1",IF(E84&lt;30,"N2",IF(E84&lt;57.5,"N3","N4"))))</f>
        <v/>
      </c>
      <c r="G84" s="13" t="n"/>
      <c r="H84" s="13" t="n"/>
      <c r="I84" s="8" t="n"/>
      <c r="J84" s="15">
        <f>IFERROR(VLOOKUP(I84,Listas!$DK$2:$DL$250,2,FALSE),"")</f>
        <v/>
      </c>
      <c r="K84" s="14" t="n"/>
      <c r="L84" s="14" t="n"/>
      <c r="M84" s="16" t="n"/>
      <c r="N84" s="16" t="n"/>
      <c r="O84" s="8" t="n"/>
      <c r="Q84" s="17">
        <f>IF(NOT(OR(A84&lt;&gt;"",B84&lt;&gt;"",C84&lt;&gt;"",D84&lt;&gt;"",E84&lt;&gt;"",G84&lt;&gt;"",H84&lt;&gt;"",I84&lt;&gt;"",K84&lt;&gt;"",L84&lt;&gt;"",M84&lt;&gt;"",N84&lt;&gt;"",O84&lt;&gt;"")),"",IF(NOT(AND(OR(A84="",AND(LEN(A84)=12,ISNUMBER(--A84))),OR(B84="",COUNTIF('2. Proyectos'!$A$5:$A$54,B84)&gt;0),OR(D84="",COUNTIF(Listas!$CS$2:$CS$48,D84)&gt;0),OR(E84="",AND(ISNUMBER(E84),E84&gt;0)),OR(G84="",AND(ISNUMBER(G84),G84&gt;=2018,G84&lt;=2025)),OR(H84="",AND(ISNUMBER(H84),H84&gt;=1,H84&lt;=12)),OR(I84="",COUNTIF(Listas!$H$2:$H$250,I84)&gt;0),OR(K84="",AND(ISNUMBER(K84),K84&gt;0)),OR(L84="",AND(ISNUMBER(L84),L84&gt;0)),OR(M84="",AND(ISNUMBER(M84),M84&gt;=0)),OR(N84="",COUNTIF(Listas!$BC$2:$BC$3,N84)&gt;0))),"Dato inválido",IF(NOT(AND(A84&lt;&gt;"",B84&lt;&gt;"",C84&lt;&gt;"",G84&lt;&gt;"",H84&lt;&gt;"",I84&lt;&gt;"",K84&lt;&gt;"")),"Incompleta","OK")))</f>
        <v/>
      </c>
    </row>
    <row r="85">
      <c r="A85" s="18" t="n"/>
      <c r="B85" s="6" t="n"/>
      <c r="C85" s="6" t="n"/>
      <c r="D85" s="6" t="n"/>
      <c r="E85" s="19" t="n"/>
      <c r="F85" s="15">
        <f>IF(E85="","",IF(E85&lt;1,"N1",IF(E85&lt;30,"N2",IF(E85&lt;57.5,"N3","N4"))))</f>
        <v/>
      </c>
      <c r="G85" s="18" t="n"/>
      <c r="H85" s="18" t="n"/>
      <c r="I85" s="6" t="n"/>
      <c r="J85" s="15">
        <f>IFERROR(VLOOKUP(I85,Listas!$DK$2:$DL$250,2,FALSE),"")</f>
        <v/>
      </c>
      <c r="K85" s="19" t="n"/>
      <c r="L85" s="19" t="n"/>
      <c r="M85" s="20" t="n"/>
      <c r="N85" s="20" t="n"/>
      <c r="O85" s="6" t="n"/>
      <c r="Q85" s="17">
        <f>IF(NOT(OR(A85&lt;&gt;"",B85&lt;&gt;"",C85&lt;&gt;"",D85&lt;&gt;"",E85&lt;&gt;"",G85&lt;&gt;"",H85&lt;&gt;"",I85&lt;&gt;"",K85&lt;&gt;"",L85&lt;&gt;"",M85&lt;&gt;"",N85&lt;&gt;"",O85&lt;&gt;"")),"",IF(NOT(AND(OR(A85="",AND(LEN(A85)=12,ISNUMBER(--A85))),OR(B85="",COUNTIF('2. Proyectos'!$A$5:$A$54,B85)&gt;0),OR(D85="",COUNTIF(Listas!$CS$2:$CS$48,D85)&gt;0),OR(E85="",AND(ISNUMBER(E85),E85&gt;0)),OR(G85="",AND(ISNUMBER(G85),G85&gt;=2018,G85&lt;=2025)),OR(H85="",AND(ISNUMBER(H85),H85&gt;=1,H85&lt;=12)),OR(I85="",COUNTIF(Listas!$H$2:$H$250,I85)&gt;0),OR(K85="",AND(ISNUMBER(K85),K85&gt;0)),OR(L85="",AND(ISNUMBER(L85),L85&gt;0)),OR(M85="",AND(ISNUMBER(M85),M85&gt;=0)),OR(N85="",COUNTIF(Listas!$BC$2:$BC$3,N85)&gt;0))),"Dato inválido",IF(NOT(AND(A85&lt;&gt;"",B85&lt;&gt;"",C85&lt;&gt;"",G85&lt;&gt;"",H85&lt;&gt;"",I85&lt;&gt;"",K85&lt;&gt;"")),"Incompleta","OK")))</f>
        <v/>
      </c>
    </row>
    <row r="86">
      <c r="A86" s="13" t="n"/>
      <c r="B86" s="8" t="n"/>
      <c r="C86" s="8" t="n"/>
      <c r="D86" s="8" t="n"/>
      <c r="E86" s="14" t="n"/>
      <c r="F86" s="15">
        <f>IF(E86="","",IF(E86&lt;1,"N1",IF(E86&lt;30,"N2",IF(E86&lt;57.5,"N3","N4"))))</f>
        <v/>
      </c>
      <c r="G86" s="13" t="n"/>
      <c r="H86" s="13" t="n"/>
      <c r="I86" s="8" t="n"/>
      <c r="J86" s="15">
        <f>IFERROR(VLOOKUP(I86,Listas!$DK$2:$DL$250,2,FALSE),"")</f>
        <v/>
      </c>
      <c r="K86" s="14" t="n"/>
      <c r="L86" s="14" t="n"/>
      <c r="M86" s="16" t="n"/>
      <c r="N86" s="16" t="n"/>
      <c r="O86" s="8" t="n"/>
      <c r="Q86" s="17">
        <f>IF(NOT(OR(A86&lt;&gt;"",B86&lt;&gt;"",C86&lt;&gt;"",D86&lt;&gt;"",E86&lt;&gt;"",G86&lt;&gt;"",H86&lt;&gt;"",I86&lt;&gt;"",K86&lt;&gt;"",L86&lt;&gt;"",M86&lt;&gt;"",N86&lt;&gt;"",O86&lt;&gt;"")),"",IF(NOT(AND(OR(A86="",AND(LEN(A86)=12,ISNUMBER(--A86))),OR(B86="",COUNTIF('2. Proyectos'!$A$5:$A$54,B86)&gt;0),OR(D86="",COUNTIF(Listas!$CS$2:$CS$48,D86)&gt;0),OR(E86="",AND(ISNUMBER(E86),E86&gt;0)),OR(G86="",AND(ISNUMBER(G86),G86&gt;=2018,G86&lt;=2025)),OR(H86="",AND(ISNUMBER(H86),H86&gt;=1,H86&lt;=12)),OR(I86="",COUNTIF(Listas!$H$2:$H$250,I86)&gt;0),OR(K86="",AND(ISNUMBER(K86),K86&gt;0)),OR(L86="",AND(ISNUMBER(L86),L86&gt;0)),OR(M86="",AND(ISNUMBER(M86),M86&gt;=0)),OR(N86="",COUNTIF(Listas!$BC$2:$BC$3,N86)&gt;0))),"Dato inválido",IF(NOT(AND(A86&lt;&gt;"",B86&lt;&gt;"",C86&lt;&gt;"",G86&lt;&gt;"",H86&lt;&gt;"",I86&lt;&gt;"",K86&lt;&gt;"")),"Incompleta","OK")))</f>
        <v/>
      </c>
    </row>
    <row r="87">
      <c r="A87" s="18" t="n"/>
      <c r="B87" s="6" t="n"/>
      <c r="C87" s="6" t="n"/>
      <c r="D87" s="6" t="n"/>
      <c r="E87" s="19" t="n"/>
      <c r="F87" s="15">
        <f>IF(E87="","",IF(E87&lt;1,"N1",IF(E87&lt;30,"N2",IF(E87&lt;57.5,"N3","N4"))))</f>
        <v/>
      </c>
      <c r="G87" s="18" t="n"/>
      <c r="H87" s="18" t="n"/>
      <c r="I87" s="6" t="n"/>
      <c r="J87" s="15">
        <f>IFERROR(VLOOKUP(I87,Listas!$DK$2:$DL$250,2,FALSE),"")</f>
        <v/>
      </c>
      <c r="K87" s="19" t="n"/>
      <c r="L87" s="19" t="n"/>
      <c r="M87" s="20" t="n"/>
      <c r="N87" s="20" t="n"/>
      <c r="O87" s="6" t="n"/>
      <c r="Q87" s="17">
        <f>IF(NOT(OR(A87&lt;&gt;"",B87&lt;&gt;"",C87&lt;&gt;"",D87&lt;&gt;"",E87&lt;&gt;"",G87&lt;&gt;"",H87&lt;&gt;"",I87&lt;&gt;"",K87&lt;&gt;"",L87&lt;&gt;"",M87&lt;&gt;"",N87&lt;&gt;"",O87&lt;&gt;"")),"",IF(NOT(AND(OR(A87="",AND(LEN(A87)=12,ISNUMBER(--A87))),OR(B87="",COUNTIF('2. Proyectos'!$A$5:$A$54,B87)&gt;0),OR(D87="",COUNTIF(Listas!$CS$2:$CS$48,D87)&gt;0),OR(E87="",AND(ISNUMBER(E87),E87&gt;0)),OR(G87="",AND(ISNUMBER(G87),G87&gt;=2018,G87&lt;=2025)),OR(H87="",AND(ISNUMBER(H87),H87&gt;=1,H87&lt;=12)),OR(I87="",COUNTIF(Listas!$H$2:$H$250,I87)&gt;0),OR(K87="",AND(ISNUMBER(K87),K87&gt;0)),OR(L87="",AND(ISNUMBER(L87),L87&gt;0)),OR(M87="",AND(ISNUMBER(M87),M87&gt;=0)),OR(N87="",COUNTIF(Listas!$BC$2:$BC$3,N87)&gt;0))),"Dato inválido",IF(NOT(AND(A87&lt;&gt;"",B87&lt;&gt;"",C87&lt;&gt;"",G87&lt;&gt;"",H87&lt;&gt;"",I87&lt;&gt;"",K87&lt;&gt;"")),"Incompleta","OK")))</f>
        <v/>
      </c>
    </row>
    <row r="88">
      <c r="A88" s="13" t="n"/>
      <c r="B88" s="8" t="n"/>
      <c r="C88" s="8" t="n"/>
      <c r="D88" s="8" t="n"/>
      <c r="E88" s="14" t="n"/>
      <c r="F88" s="15">
        <f>IF(E88="","",IF(E88&lt;1,"N1",IF(E88&lt;30,"N2",IF(E88&lt;57.5,"N3","N4"))))</f>
        <v/>
      </c>
      <c r="G88" s="13" t="n"/>
      <c r="H88" s="13" t="n"/>
      <c r="I88" s="8" t="n"/>
      <c r="J88" s="15">
        <f>IFERROR(VLOOKUP(I88,Listas!$DK$2:$DL$250,2,FALSE),"")</f>
        <v/>
      </c>
      <c r="K88" s="14" t="n"/>
      <c r="L88" s="14" t="n"/>
      <c r="M88" s="16" t="n"/>
      <c r="N88" s="16" t="n"/>
      <c r="O88" s="8" t="n"/>
      <c r="Q88" s="17">
        <f>IF(NOT(OR(A88&lt;&gt;"",B88&lt;&gt;"",C88&lt;&gt;"",D88&lt;&gt;"",E88&lt;&gt;"",G88&lt;&gt;"",H88&lt;&gt;"",I88&lt;&gt;"",K88&lt;&gt;"",L88&lt;&gt;"",M88&lt;&gt;"",N88&lt;&gt;"",O88&lt;&gt;"")),"",IF(NOT(AND(OR(A88="",AND(LEN(A88)=12,ISNUMBER(--A88))),OR(B88="",COUNTIF('2. Proyectos'!$A$5:$A$54,B88)&gt;0),OR(D88="",COUNTIF(Listas!$CS$2:$CS$48,D88)&gt;0),OR(E88="",AND(ISNUMBER(E88),E88&gt;0)),OR(G88="",AND(ISNUMBER(G88),G88&gt;=2018,G88&lt;=2025)),OR(H88="",AND(ISNUMBER(H88),H88&gt;=1,H88&lt;=12)),OR(I88="",COUNTIF(Listas!$H$2:$H$250,I88)&gt;0),OR(K88="",AND(ISNUMBER(K88),K88&gt;0)),OR(L88="",AND(ISNUMBER(L88),L88&gt;0)),OR(M88="",AND(ISNUMBER(M88),M88&gt;=0)),OR(N88="",COUNTIF(Listas!$BC$2:$BC$3,N88)&gt;0))),"Dato inválido",IF(NOT(AND(A88&lt;&gt;"",B88&lt;&gt;"",C88&lt;&gt;"",G88&lt;&gt;"",H88&lt;&gt;"",I88&lt;&gt;"",K88&lt;&gt;"")),"Incompleta","OK")))</f>
        <v/>
      </c>
    </row>
    <row r="89">
      <c r="A89" s="18" t="n"/>
      <c r="B89" s="6" t="n"/>
      <c r="C89" s="6" t="n"/>
      <c r="D89" s="6" t="n"/>
      <c r="E89" s="19" t="n"/>
      <c r="F89" s="15">
        <f>IF(E89="","",IF(E89&lt;1,"N1",IF(E89&lt;30,"N2",IF(E89&lt;57.5,"N3","N4"))))</f>
        <v/>
      </c>
      <c r="G89" s="18" t="n"/>
      <c r="H89" s="18" t="n"/>
      <c r="I89" s="6" t="n"/>
      <c r="J89" s="15">
        <f>IFERROR(VLOOKUP(I89,Listas!$DK$2:$DL$250,2,FALSE),"")</f>
        <v/>
      </c>
      <c r="K89" s="19" t="n"/>
      <c r="L89" s="19" t="n"/>
      <c r="M89" s="20" t="n"/>
      <c r="N89" s="20" t="n"/>
      <c r="O89" s="6" t="n"/>
      <c r="Q89" s="17">
        <f>IF(NOT(OR(A89&lt;&gt;"",B89&lt;&gt;"",C89&lt;&gt;"",D89&lt;&gt;"",E89&lt;&gt;"",G89&lt;&gt;"",H89&lt;&gt;"",I89&lt;&gt;"",K89&lt;&gt;"",L89&lt;&gt;"",M89&lt;&gt;"",N89&lt;&gt;"",O89&lt;&gt;"")),"",IF(NOT(AND(OR(A89="",AND(LEN(A89)=12,ISNUMBER(--A89))),OR(B89="",COUNTIF('2. Proyectos'!$A$5:$A$54,B89)&gt;0),OR(D89="",COUNTIF(Listas!$CS$2:$CS$48,D89)&gt;0),OR(E89="",AND(ISNUMBER(E89),E89&gt;0)),OR(G89="",AND(ISNUMBER(G89),G89&gt;=2018,G89&lt;=2025)),OR(H89="",AND(ISNUMBER(H89),H89&gt;=1,H89&lt;=12)),OR(I89="",COUNTIF(Listas!$H$2:$H$250,I89)&gt;0),OR(K89="",AND(ISNUMBER(K89),K89&gt;0)),OR(L89="",AND(ISNUMBER(L89),L89&gt;0)),OR(M89="",AND(ISNUMBER(M89),M89&gt;=0)),OR(N89="",COUNTIF(Listas!$BC$2:$BC$3,N89)&gt;0))),"Dato inválido",IF(NOT(AND(A89&lt;&gt;"",B89&lt;&gt;"",C89&lt;&gt;"",G89&lt;&gt;"",H89&lt;&gt;"",I89&lt;&gt;"",K89&lt;&gt;"")),"Incompleta","OK")))</f>
        <v/>
      </c>
    </row>
    <row r="90">
      <c r="A90" s="13" t="n"/>
      <c r="B90" s="8" t="n"/>
      <c r="C90" s="8" t="n"/>
      <c r="D90" s="8" t="n"/>
      <c r="E90" s="14" t="n"/>
      <c r="F90" s="15">
        <f>IF(E90="","",IF(E90&lt;1,"N1",IF(E90&lt;30,"N2",IF(E90&lt;57.5,"N3","N4"))))</f>
        <v/>
      </c>
      <c r="G90" s="13" t="n"/>
      <c r="H90" s="13" t="n"/>
      <c r="I90" s="8" t="n"/>
      <c r="J90" s="15">
        <f>IFERROR(VLOOKUP(I90,Listas!$DK$2:$DL$250,2,FALSE),"")</f>
        <v/>
      </c>
      <c r="K90" s="14" t="n"/>
      <c r="L90" s="14" t="n"/>
      <c r="M90" s="16" t="n"/>
      <c r="N90" s="16" t="n"/>
      <c r="O90" s="8" t="n"/>
      <c r="Q90" s="17">
        <f>IF(NOT(OR(A90&lt;&gt;"",B90&lt;&gt;"",C90&lt;&gt;"",D90&lt;&gt;"",E90&lt;&gt;"",G90&lt;&gt;"",H90&lt;&gt;"",I90&lt;&gt;"",K90&lt;&gt;"",L90&lt;&gt;"",M90&lt;&gt;"",N90&lt;&gt;"",O90&lt;&gt;"")),"",IF(NOT(AND(OR(A90="",AND(LEN(A90)=12,ISNUMBER(--A90))),OR(B90="",COUNTIF('2. Proyectos'!$A$5:$A$54,B90)&gt;0),OR(D90="",COUNTIF(Listas!$CS$2:$CS$48,D90)&gt;0),OR(E90="",AND(ISNUMBER(E90),E90&gt;0)),OR(G90="",AND(ISNUMBER(G90),G90&gt;=2018,G90&lt;=2025)),OR(H90="",AND(ISNUMBER(H90),H90&gt;=1,H90&lt;=12)),OR(I90="",COUNTIF(Listas!$H$2:$H$250,I90)&gt;0),OR(K90="",AND(ISNUMBER(K90),K90&gt;0)),OR(L90="",AND(ISNUMBER(L90),L90&gt;0)),OR(M90="",AND(ISNUMBER(M90),M90&gt;=0)),OR(N90="",COUNTIF(Listas!$BC$2:$BC$3,N90)&gt;0))),"Dato inválido",IF(NOT(AND(A90&lt;&gt;"",B90&lt;&gt;"",C90&lt;&gt;"",G90&lt;&gt;"",H90&lt;&gt;"",I90&lt;&gt;"",K90&lt;&gt;"")),"Incompleta","OK")))</f>
        <v/>
      </c>
    </row>
    <row r="91">
      <c r="A91" s="18" t="n"/>
      <c r="B91" s="6" t="n"/>
      <c r="C91" s="6" t="n"/>
      <c r="D91" s="6" t="n"/>
      <c r="E91" s="19" t="n"/>
      <c r="F91" s="15">
        <f>IF(E91="","",IF(E91&lt;1,"N1",IF(E91&lt;30,"N2",IF(E91&lt;57.5,"N3","N4"))))</f>
        <v/>
      </c>
      <c r="G91" s="18" t="n"/>
      <c r="H91" s="18" t="n"/>
      <c r="I91" s="6" t="n"/>
      <c r="J91" s="15">
        <f>IFERROR(VLOOKUP(I91,Listas!$DK$2:$DL$250,2,FALSE),"")</f>
        <v/>
      </c>
      <c r="K91" s="19" t="n"/>
      <c r="L91" s="19" t="n"/>
      <c r="M91" s="20" t="n"/>
      <c r="N91" s="20" t="n"/>
      <c r="O91" s="6" t="n"/>
      <c r="Q91" s="17">
        <f>IF(NOT(OR(A91&lt;&gt;"",B91&lt;&gt;"",C91&lt;&gt;"",D91&lt;&gt;"",E91&lt;&gt;"",G91&lt;&gt;"",H91&lt;&gt;"",I91&lt;&gt;"",K91&lt;&gt;"",L91&lt;&gt;"",M91&lt;&gt;"",N91&lt;&gt;"",O91&lt;&gt;"")),"",IF(NOT(AND(OR(A91="",AND(LEN(A91)=12,ISNUMBER(--A91))),OR(B91="",COUNTIF('2. Proyectos'!$A$5:$A$54,B91)&gt;0),OR(D91="",COUNTIF(Listas!$CS$2:$CS$48,D91)&gt;0),OR(E91="",AND(ISNUMBER(E91),E91&gt;0)),OR(G91="",AND(ISNUMBER(G91),G91&gt;=2018,G91&lt;=2025)),OR(H91="",AND(ISNUMBER(H91),H91&gt;=1,H91&lt;=12)),OR(I91="",COUNTIF(Listas!$H$2:$H$250,I91)&gt;0),OR(K91="",AND(ISNUMBER(K91),K91&gt;0)),OR(L91="",AND(ISNUMBER(L91),L91&gt;0)),OR(M91="",AND(ISNUMBER(M91),M91&gt;=0)),OR(N91="",COUNTIF(Listas!$BC$2:$BC$3,N91)&gt;0))),"Dato inválido",IF(NOT(AND(A91&lt;&gt;"",B91&lt;&gt;"",C91&lt;&gt;"",G91&lt;&gt;"",H91&lt;&gt;"",I91&lt;&gt;"",K91&lt;&gt;"")),"Incompleta","OK")))</f>
        <v/>
      </c>
    </row>
    <row r="92">
      <c r="A92" s="13" t="n"/>
      <c r="B92" s="8" t="n"/>
      <c r="C92" s="8" t="n"/>
      <c r="D92" s="8" t="n"/>
      <c r="E92" s="14" t="n"/>
      <c r="F92" s="15">
        <f>IF(E92="","",IF(E92&lt;1,"N1",IF(E92&lt;30,"N2",IF(E92&lt;57.5,"N3","N4"))))</f>
        <v/>
      </c>
      <c r="G92" s="13" t="n"/>
      <c r="H92" s="13" t="n"/>
      <c r="I92" s="8" t="n"/>
      <c r="J92" s="15">
        <f>IFERROR(VLOOKUP(I92,Listas!$DK$2:$DL$250,2,FALSE),"")</f>
        <v/>
      </c>
      <c r="K92" s="14" t="n"/>
      <c r="L92" s="14" t="n"/>
      <c r="M92" s="16" t="n"/>
      <c r="N92" s="16" t="n"/>
      <c r="O92" s="8" t="n"/>
      <c r="Q92" s="17">
        <f>IF(NOT(OR(A92&lt;&gt;"",B92&lt;&gt;"",C92&lt;&gt;"",D92&lt;&gt;"",E92&lt;&gt;"",G92&lt;&gt;"",H92&lt;&gt;"",I92&lt;&gt;"",K92&lt;&gt;"",L92&lt;&gt;"",M92&lt;&gt;"",N92&lt;&gt;"",O92&lt;&gt;"")),"",IF(NOT(AND(OR(A92="",AND(LEN(A92)=12,ISNUMBER(--A92))),OR(B92="",COUNTIF('2. Proyectos'!$A$5:$A$54,B92)&gt;0),OR(D92="",COUNTIF(Listas!$CS$2:$CS$48,D92)&gt;0),OR(E92="",AND(ISNUMBER(E92),E92&gt;0)),OR(G92="",AND(ISNUMBER(G92),G92&gt;=2018,G92&lt;=2025)),OR(H92="",AND(ISNUMBER(H92),H92&gt;=1,H92&lt;=12)),OR(I92="",COUNTIF(Listas!$H$2:$H$250,I92)&gt;0),OR(K92="",AND(ISNUMBER(K92),K92&gt;0)),OR(L92="",AND(ISNUMBER(L92),L92&gt;0)),OR(M92="",AND(ISNUMBER(M92),M92&gt;=0)),OR(N92="",COUNTIF(Listas!$BC$2:$BC$3,N92)&gt;0))),"Dato inválido",IF(NOT(AND(A92&lt;&gt;"",B92&lt;&gt;"",C92&lt;&gt;"",G92&lt;&gt;"",H92&lt;&gt;"",I92&lt;&gt;"",K92&lt;&gt;"")),"Incompleta","OK")))</f>
        <v/>
      </c>
    </row>
    <row r="93">
      <c r="A93" s="18" t="n"/>
      <c r="B93" s="6" t="n"/>
      <c r="C93" s="6" t="n"/>
      <c r="D93" s="6" t="n"/>
      <c r="E93" s="19" t="n"/>
      <c r="F93" s="15">
        <f>IF(E93="","",IF(E93&lt;1,"N1",IF(E93&lt;30,"N2",IF(E93&lt;57.5,"N3","N4"))))</f>
        <v/>
      </c>
      <c r="G93" s="18" t="n"/>
      <c r="H93" s="18" t="n"/>
      <c r="I93" s="6" t="n"/>
      <c r="J93" s="15">
        <f>IFERROR(VLOOKUP(I93,Listas!$DK$2:$DL$250,2,FALSE),"")</f>
        <v/>
      </c>
      <c r="K93" s="19" t="n"/>
      <c r="L93" s="19" t="n"/>
      <c r="M93" s="20" t="n"/>
      <c r="N93" s="20" t="n"/>
      <c r="O93" s="6" t="n"/>
      <c r="Q93" s="17">
        <f>IF(NOT(OR(A93&lt;&gt;"",B93&lt;&gt;"",C93&lt;&gt;"",D93&lt;&gt;"",E93&lt;&gt;"",G93&lt;&gt;"",H93&lt;&gt;"",I93&lt;&gt;"",K93&lt;&gt;"",L93&lt;&gt;"",M93&lt;&gt;"",N93&lt;&gt;"",O93&lt;&gt;"")),"",IF(NOT(AND(OR(A93="",AND(LEN(A93)=12,ISNUMBER(--A93))),OR(B93="",COUNTIF('2. Proyectos'!$A$5:$A$54,B93)&gt;0),OR(D93="",COUNTIF(Listas!$CS$2:$CS$48,D93)&gt;0),OR(E93="",AND(ISNUMBER(E93),E93&gt;0)),OR(G93="",AND(ISNUMBER(G93),G93&gt;=2018,G93&lt;=2025)),OR(H93="",AND(ISNUMBER(H93),H93&gt;=1,H93&lt;=12)),OR(I93="",COUNTIF(Listas!$H$2:$H$250,I93)&gt;0),OR(K93="",AND(ISNUMBER(K93),K93&gt;0)),OR(L93="",AND(ISNUMBER(L93),L93&gt;0)),OR(M93="",AND(ISNUMBER(M93),M93&gt;=0)),OR(N93="",COUNTIF(Listas!$BC$2:$BC$3,N93)&gt;0))),"Dato inválido",IF(NOT(AND(A93&lt;&gt;"",B93&lt;&gt;"",C93&lt;&gt;"",G93&lt;&gt;"",H93&lt;&gt;"",I93&lt;&gt;"",K93&lt;&gt;"")),"Incompleta","OK")))</f>
        <v/>
      </c>
    </row>
    <row r="94">
      <c r="A94" s="13" t="n"/>
      <c r="B94" s="8" t="n"/>
      <c r="C94" s="8" t="n"/>
      <c r="D94" s="8" t="n"/>
      <c r="E94" s="14" t="n"/>
      <c r="F94" s="15">
        <f>IF(E94="","",IF(E94&lt;1,"N1",IF(E94&lt;30,"N2",IF(E94&lt;57.5,"N3","N4"))))</f>
        <v/>
      </c>
      <c r="G94" s="13" t="n"/>
      <c r="H94" s="13" t="n"/>
      <c r="I94" s="8" t="n"/>
      <c r="J94" s="15">
        <f>IFERROR(VLOOKUP(I94,Listas!$DK$2:$DL$250,2,FALSE),"")</f>
        <v/>
      </c>
      <c r="K94" s="14" t="n"/>
      <c r="L94" s="14" t="n"/>
      <c r="M94" s="16" t="n"/>
      <c r="N94" s="16" t="n"/>
      <c r="O94" s="8" t="n"/>
      <c r="Q94" s="17">
        <f>IF(NOT(OR(A94&lt;&gt;"",B94&lt;&gt;"",C94&lt;&gt;"",D94&lt;&gt;"",E94&lt;&gt;"",G94&lt;&gt;"",H94&lt;&gt;"",I94&lt;&gt;"",K94&lt;&gt;"",L94&lt;&gt;"",M94&lt;&gt;"",N94&lt;&gt;"",O94&lt;&gt;"")),"",IF(NOT(AND(OR(A94="",AND(LEN(A94)=12,ISNUMBER(--A94))),OR(B94="",COUNTIF('2. Proyectos'!$A$5:$A$54,B94)&gt;0),OR(D94="",COUNTIF(Listas!$CS$2:$CS$48,D94)&gt;0),OR(E94="",AND(ISNUMBER(E94),E94&gt;0)),OR(G94="",AND(ISNUMBER(G94),G94&gt;=2018,G94&lt;=2025)),OR(H94="",AND(ISNUMBER(H94),H94&gt;=1,H94&lt;=12)),OR(I94="",COUNTIF(Listas!$H$2:$H$250,I94)&gt;0),OR(K94="",AND(ISNUMBER(K94),K94&gt;0)),OR(L94="",AND(ISNUMBER(L94),L94&gt;0)),OR(M94="",AND(ISNUMBER(M94),M94&gt;=0)),OR(N94="",COUNTIF(Listas!$BC$2:$BC$3,N94)&gt;0))),"Dato inválido",IF(NOT(AND(A94&lt;&gt;"",B94&lt;&gt;"",C94&lt;&gt;"",G94&lt;&gt;"",H94&lt;&gt;"",I94&lt;&gt;"",K94&lt;&gt;"")),"Incompleta","OK")))</f>
        <v/>
      </c>
    </row>
    <row r="95">
      <c r="A95" s="18" t="n"/>
      <c r="B95" s="6" t="n"/>
      <c r="C95" s="6" t="n"/>
      <c r="D95" s="6" t="n"/>
      <c r="E95" s="19" t="n"/>
      <c r="F95" s="15">
        <f>IF(E95="","",IF(E95&lt;1,"N1",IF(E95&lt;30,"N2",IF(E95&lt;57.5,"N3","N4"))))</f>
        <v/>
      </c>
      <c r="G95" s="18" t="n"/>
      <c r="H95" s="18" t="n"/>
      <c r="I95" s="6" t="n"/>
      <c r="J95" s="15">
        <f>IFERROR(VLOOKUP(I95,Listas!$DK$2:$DL$250,2,FALSE),"")</f>
        <v/>
      </c>
      <c r="K95" s="19" t="n"/>
      <c r="L95" s="19" t="n"/>
      <c r="M95" s="20" t="n"/>
      <c r="N95" s="20" t="n"/>
      <c r="O95" s="6" t="n"/>
      <c r="Q95" s="17">
        <f>IF(NOT(OR(A95&lt;&gt;"",B95&lt;&gt;"",C95&lt;&gt;"",D95&lt;&gt;"",E95&lt;&gt;"",G95&lt;&gt;"",H95&lt;&gt;"",I95&lt;&gt;"",K95&lt;&gt;"",L95&lt;&gt;"",M95&lt;&gt;"",N95&lt;&gt;"",O95&lt;&gt;"")),"",IF(NOT(AND(OR(A95="",AND(LEN(A95)=12,ISNUMBER(--A95))),OR(B95="",COUNTIF('2. Proyectos'!$A$5:$A$54,B95)&gt;0),OR(D95="",COUNTIF(Listas!$CS$2:$CS$48,D95)&gt;0),OR(E95="",AND(ISNUMBER(E95),E95&gt;0)),OR(G95="",AND(ISNUMBER(G95),G95&gt;=2018,G95&lt;=2025)),OR(H95="",AND(ISNUMBER(H95),H95&gt;=1,H95&lt;=12)),OR(I95="",COUNTIF(Listas!$H$2:$H$250,I95)&gt;0),OR(K95="",AND(ISNUMBER(K95),K95&gt;0)),OR(L95="",AND(ISNUMBER(L95),L95&gt;0)),OR(M95="",AND(ISNUMBER(M95),M95&gt;=0)),OR(N95="",COUNTIF(Listas!$BC$2:$BC$3,N95)&gt;0))),"Dato inválido",IF(NOT(AND(A95&lt;&gt;"",B95&lt;&gt;"",C95&lt;&gt;"",G95&lt;&gt;"",H95&lt;&gt;"",I95&lt;&gt;"",K95&lt;&gt;"")),"Incompleta","OK")))</f>
        <v/>
      </c>
    </row>
    <row r="96">
      <c r="A96" s="13" t="n"/>
      <c r="B96" s="8" t="n"/>
      <c r="C96" s="8" t="n"/>
      <c r="D96" s="8" t="n"/>
      <c r="E96" s="14" t="n"/>
      <c r="F96" s="15">
        <f>IF(E96="","",IF(E96&lt;1,"N1",IF(E96&lt;30,"N2",IF(E96&lt;57.5,"N3","N4"))))</f>
        <v/>
      </c>
      <c r="G96" s="13" t="n"/>
      <c r="H96" s="13" t="n"/>
      <c r="I96" s="8" t="n"/>
      <c r="J96" s="15">
        <f>IFERROR(VLOOKUP(I96,Listas!$DK$2:$DL$250,2,FALSE),"")</f>
        <v/>
      </c>
      <c r="K96" s="14" t="n"/>
      <c r="L96" s="14" t="n"/>
      <c r="M96" s="16" t="n"/>
      <c r="N96" s="16" t="n"/>
      <c r="O96" s="8" t="n"/>
      <c r="Q96" s="17">
        <f>IF(NOT(OR(A96&lt;&gt;"",B96&lt;&gt;"",C96&lt;&gt;"",D96&lt;&gt;"",E96&lt;&gt;"",G96&lt;&gt;"",H96&lt;&gt;"",I96&lt;&gt;"",K96&lt;&gt;"",L96&lt;&gt;"",M96&lt;&gt;"",N96&lt;&gt;"",O96&lt;&gt;"")),"",IF(NOT(AND(OR(A96="",AND(LEN(A96)=12,ISNUMBER(--A96))),OR(B96="",COUNTIF('2. Proyectos'!$A$5:$A$54,B96)&gt;0),OR(D96="",COUNTIF(Listas!$CS$2:$CS$48,D96)&gt;0),OR(E96="",AND(ISNUMBER(E96),E96&gt;0)),OR(G96="",AND(ISNUMBER(G96),G96&gt;=2018,G96&lt;=2025)),OR(H96="",AND(ISNUMBER(H96),H96&gt;=1,H96&lt;=12)),OR(I96="",COUNTIF(Listas!$H$2:$H$250,I96)&gt;0),OR(K96="",AND(ISNUMBER(K96),K96&gt;0)),OR(L96="",AND(ISNUMBER(L96),L96&gt;0)),OR(M96="",AND(ISNUMBER(M96),M96&gt;=0)),OR(N96="",COUNTIF(Listas!$BC$2:$BC$3,N96)&gt;0))),"Dato inválido",IF(NOT(AND(A96&lt;&gt;"",B96&lt;&gt;"",C96&lt;&gt;"",G96&lt;&gt;"",H96&lt;&gt;"",I96&lt;&gt;"",K96&lt;&gt;"")),"Incompleta","OK")))</f>
        <v/>
      </c>
    </row>
    <row r="97">
      <c r="A97" s="18" t="n"/>
      <c r="B97" s="6" t="n"/>
      <c r="C97" s="6" t="n"/>
      <c r="D97" s="6" t="n"/>
      <c r="E97" s="19" t="n"/>
      <c r="F97" s="15">
        <f>IF(E97="","",IF(E97&lt;1,"N1",IF(E97&lt;30,"N2",IF(E97&lt;57.5,"N3","N4"))))</f>
        <v/>
      </c>
      <c r="G97" s="18" t="n"/>
      <c r="H97" s="18" t="n"/>
      <c r="I97" s="6" t="n"/>
      <c r="J97" s="15">
        <f>IFERROR(VLOOKUP(I97,Listas!$DK$2:$DL$250,2,FALSE),"")</f>
        <v/>
      </c>
      <c r="K97" s="19" t="n"/>
      <c r="L97" s="19" t="n"/>
      <c r="M97" s="20" t="n"/>
      <c r="N97" s="20" t="n"/>
      <c r="O97" s="6" t="n"/>
      <c r="Q97" s="17">
        <f>IF(NOT(OR(A97&lt;&gt;"",B97&lt;&gt;"",C97&lt;&gt;"",D97&lt;&gt;"",E97&lt;&gt;"",G97&lt;&gt;"",H97&lt;&gt;"",I97&lt;&gt;"",K97&lt;&gt;"",L97&lt;&gt;"",M97&lt;&gt;"",N97&lt;&gt;"",O97&lt;&gt;"")),"",IF(NOT(AND(OR(A97="",AND(LEN(A97)=12,ISNUMBER(--A97))),OR(B97="",COUNTIF('2. Proyectos'!$A$5:$A$54,B97)&gt;0),OR(D97="",COUNTIF(Listas!$CS$2:$CS$48,D97)&gt;0),OR(E97="",AND(ISNUMBER(E97),E97&gt;0)),OR(G97="",AND(ISNUMBER(G97),G97&gt;=2018,G97&lt;=2025)),OR(H97="",AND(ISNUMBER(H97),H97&gt;=1,H97&lt;=12)),OR(I97="",COUNTIF(Listas!$H$2:$H$250,I97)&gt;0),OR(K97="",AND(ISNUMBER(K97),K97&gt;0)),OR(L97="",AND(ISNUMBER(L97),L97&gt;0)),OR(M97="",AND(ISNUMBER(M97),M97&gt;=0)),OR(N97="",COUNTIF(Listas!$BC$2:$BC$3,N97)&gt;0))),"Dato inválido",IF(NOT(AND(A97&lt;&gt;"",B97&lt;&gt;"",C97&lt;&gt;"",G97&lt;&gt;"",H97&lt;&gt;"",I97&lt;&gt;"",K97&lt;&gt;"")),"Incompleta","OK")))</f>
        <v/>
      </c>
    </row>
    <row r="98">
      <c r="A98" s="13" t="n"/>
      <c r="B98" s="8" t="n"/>
      <c r="C98" s="8" t="n"/>
      <c r="D98" s="8" t="n"/>
      <c r="E98" s="14" t="n"/>
      <c r="F98" s="15">
        <f>IF(E98="","",IF(E98&lt;1,"N1",IF(E98&lt;30,"N2",IF(E98&lt;57.5,"N3","N4"))))</f>
        <v/>
      </c>
      <c r="G98" s="13" t="n"/>
      <c r="H98" s="13" t="n"/>
      <c r="I98" s="8" t="n"/>
      <c r="J98" s="15">
        <f>IFERROR(VLOOKUP(I98,Listas!$DK$2:$DL$250,2,FALSE),"")</f>
        <v/>
      </c>
      <c r="K98" s="14" t="n"/>
      <c r="L98" s="14" t="n"/>
      <c r="M98" s="16" t="n"/>
      <c r="N98" s="16" t="n"/>
      <c r="O98" s="8" t="n"/>
      <c r="Q98" s="17">
        <f>IF(NOT(OR(A98&lt;&gt;"",B98&lt;&gt;"",C98&lt;&gt;"",D98&lt;&gt;"",E98&lt;&gt;"",G98&lt;&gt;"",H98&lt;&gt;"",I98&lt;&gt;"",K98&lt;&gt;"",L98&lt;&gt;"",M98&lt;&gt;"",N98&lt;&gt;"",O98&lt;&gt;"")),"",IF(NOT(AND(OR(A98="",AND(LEN(A98)=12,ISNUMBER(--A98))),OR(B98="",COUNTIF('2. Proyectos'!$A$5:$A$54,B98)&gt;0),OR(D98="",COUNTIF(Listas!$CS$2:$CS$48,D98)&gt;0),OR(E98="",AND(ISNUMBER(E98),E98&gt;0)),OR(G98="",AND(ISNUMBER(G98),G98&gt;=2018,G98&lt;=2025)),OR(H98="",AND(ISNUMBER(H98),H98&gt;=1,H98&lt;=12)),OR(I98="",COUNTIF(Listas!$H$2:$H$250,I98)&gt;0),OR(K98="",AND(ISNUMBER(K98),K98&gt;0)),OR(L98="",AND(ISNUMBER(L98),L98&gt;0)),OR(M98="",AND(ISNUMBER(M98),M98&gt;=0)),OR(N98="",COUNTIF(Listas!$BC$2:$BC$3,N98)&gt;0))),"Dato inválido",IF(NOT(AND(A98&lt;&gt;"",B98&lt;&gt;"",C98&lt;&gt;"",G98&lt;&gt;"",H98&lt;&gt;"",I98&lt;&gt;"",K98&lt;&gt;"")),"Incompleta","OK")))</f>
        <v/>
      </c>
    </row>
    <row r="99">
      <c r="A99" s="18" t="n"/>
      <c r="B99" s="6" t="n"/>
      <c r="C99" s="6" t="n"/>
      <c r="D99" s="6" t="n"/>
      <c r="E99" s="19" t="n"/>
      <c r="F99" s="15">
        <f>IF(E99="","",IF(E99&lt;1,"N1",IF(E99&lt;30,"N2",IF(E99&lt;57.5,"N3","N4"))))</f>
        <v/>
      </c>
      <c r="G99" s="18" t="n"/>
      <c r="H99" s="18" t="n"/>
      <c r="I99" s="6" t="n"/>
      <c r="J99" s="15">
        <f>IFERROR(VLOOKUP(I99,Listas!$DK$2:$DL$250,2,FALSE),"")</f>
        <v/>
      </c>
      <c r="K99" s="19" t="n"/>
      <c r="L99" s="19" t="n"/>
      <c r="M99" s="20" t="n"/>
      <c r="N99" s="20" t="n"/>
      <c r="O99" s="6" t="n"/>
      <c r="Q99" s="17">
        <f>IF(NOT(OR(A99&lt;&gt;"",B99&lt;&gt;"",C99&lt;&gt;"",D99&lt;&gt;"",E99&lt;&gt;"",G99&lt;&gt;"",H99&lt;&gt;"",I99&lt;&gt;"",K99&lt;&gt;"",L99&lt;&gt;"",M99&lt;&gt;"",N99&lt;&gt;"",O99&lt;&gt;"")),"",IF(NOT(AND(OR(A99="",AND(LEN(A99)=12,ISNUMBER(--A99))),OR(B99="",COUNTIF('2. Proyectos'!$A$5:$A$54,B99)&gt;0),OR(D99="",COUNTIF(Listas!$CS$2:$CS$48,D99)&gt;0),OR(E99="",AND(ISNUMBER(E99),E99&gt;0)),OR(G99="",AND(ISNUMBER(G99),G99&gt;=2018,G99&lt;=2025)),OR(H99="",AND(ISNUMBER(H99),H99&gt;=1,H99&lt;=12)),OR(I99="",COUNTIF(Listas!$H$2:$H$250,I99)&gt;0),OR(K99="",AND(ISNUMBER(K99),K99&gt;0)),OR(L99="",AND(ISNUMBER(L99),L99&gt;0)),OR(M99="",AND(ISNUMBER(M99),M99&gt;=0)),OR(N99="",COUNTIF(Listas!$BC$2:$BC$3,N99)&gt;0))),"Dato inválido",IF(NOT(AND(A99&lt;&gt;"",B99&lt;&gt;"",C99&lt;&gt;"",G99&lt;&gt;"",H99&lt;&gt;"",I99&lt;&gt;"",K99&lt;&gt;"")),"Incompleta","OK")))</f>
        <v/>
      </c>
    </row>
    <row r="100">
      <c r="A100" s="13" t="n"/>
      <c r="B100" s="8" t="n"/>
      <c r="C100" s="8" t="n"/>
      <c r="D100" s="8" t="n"/>
      <c r="E100" s="14" t="n"/>
      <c r="F100" s="15">
        <f>IF(E100="","",IF(E100&lt;1,"N1",IF(E100&lt;30,"N2",IF(E100&lt;57.5,"N3","N4"))))</f>
        <v/>
      </c>
      <c r="G100" s="13" t="n"/>
      <c r="H100" s="13" t="n"/>
      <c r="I100" s="8" t="n"/>
      <c r="J100" s="15">
        <f>IFERROR(VLOOKUP(I100,Listas!$DK$2:$DL$250,2,FALSE),"")</f>
        <v/>
      </c>
      <c r="K100" s="14" t="n"/>
      <c r="L100" s="14" t="n"/>
      <c r="M100" s="16" t="n"/>
      <c r="N100" s="16" t="n"/>
      <c r="O100" s="8" t="n"/>
      <c r="Q100" s="17">
        <f>IF(NOT(OR(A100&lt;&gt;"",B100&lt;&gt;"",C100&lt;&gt;"",D100&lt;&gt;"",E100&lt;&gt;"",G100&lt;&gt;"",H100&lt;&gt;"",I100&lt;&gt;"",K100&lt;&gt;"",L100&lt;&gt;"",M100&lt;&gt;"",N100&lt;&gt;"",O100&lt;&gt;"")),"",IF(NOT(AND(OR(A100="",AND(LEN(A100)=12,ISNUMBER(--A100))),OR(B100="",COUNTIF('2. Proyectos'!$A$5:$A$54,B100)&gt;0),OR(D100="",COUNTIF(Listas!$CS$2:$CS$48,D100)&gt;0),OR(E100="",AND(ISNUMBER(E100),E100&gt;0)),OR(G100="",AND(ISNUMBER(G100),G100&gt;=2018,G100&lt;=2025)),OR(H100="",AND(ISNUMBER(H100),H100&gt;=1,H100&lt;=12)),OR(I100="",COUNTIF(Listas!$H$2:$H$250,I100)&gt;0),OR(K100="",AND(ISNUMBER(K100),K100&gt;0)),OR(L100="",AND(ISNUMBER(L100),L100&gt;0)),OR(M100="",AND(ISNUMBER(M100),M100&gt;=0)),OR(N100="",COUNTIF(Listas!$BC$2:$BC$3,N100)&gt;0))),"Dato inválido",IF(NOT(AND(A100&lt;&gt;"",B100&lt;&gt;"",C100&lt;&gt;"",G100&lt;&gt;"",H100&lt;&gt;"",I100&lt;&gt;"",K100&lt;&gt;"")),"Incompleta","OK")))</f>
        <v/>
      </c>
    </row>
    <row r="101">
      <c r="A101" s="18" t="n"/>
      <c r="B101" s="6" t="n"/>
      <c r="C101" s="6" t="n"/>
      <c r="D101" s="6" t="n"/>
      <c r="E101" s="19" t="n"/>
      <c r="F101" s="15">
        <f>IF(E101="","",IF(E101&lt;1,"N1",IF(E101&lt;30,"N2",IF(E101&lt;57.5,"N3","N4"))))</f>
        <v/>
      </c>
      <c r="G101" s="18" t="n"/>
      <c r="H101" s="18" t="n"/>
      <c r="I101" s="6" t="n"/>
      <c r="J101" s="15">
        <f>IFERROR(VLOOKUP(I101,Listas!$DK$2:$DL$250,2,FALSE),"")</f>
        <v/>
      </c>
      <c r="K101" s="19" t="n"/>
      <c r="L101" s="19" t="n"/>
      <c r="M101" s="20" t="n"/>
      <c r="N101" s="20" t="n"/>
      <c r="O101" s="6" t="n"/>
      <c r="Q101" s="17">
        <f>IF(NOT(OR(A101&lt;&gt;"",B101&lt;&gt;"",C101&lt;&gt;"",D101&lt;&gt;"",E101&lt;&gt;"",G101&lt;&gt;"",H101&lt;&gt;"",I101&lt;&gt;"",K101&lt;&gt;"",L101&lt;&gt;"",M101&lt;&gt;"",N101&lt;&gt;"",O101&lt;&gt;"")),"",IF(NOT(AND(OR(A101="",AND(LEN(A101)=12,ISNUMBER(--A101))),OR(B101="",COUNTIF('2. Proyectos'!$A$5:$A$54,B101)&gt;0),OR(D101="",COUNTIF(Listas!$CS$2:$CS$48,D101)&gt;0),OR(E101="",AND(ISNUMBER(E101),E101&gt;0)),OR(G101="",AND(ISNUMBER(G101),G101&gt;=2018,G101&lt;=2025)),OR(H101="",AND(ISNUMBER(H101),H101&gt;=1,H101&lt;=12)),OR(I101="",COUNTIF(Listas!$H$2:$H$250,I101)&gt;0),OR(K101="",AND(ISNUMBER(K101),K101&gt;0)),OR(L101="",AND(ISNUMBER(L101),L101&gt;0)),OR(M101="",AND(ISNUMBER(M101),M101&gt;=0)),OR(N101="",COUNTIF(Listas!$BC$2:$BC$3,N101)&gt;0))),"Dato inválido",IF(NOT(AND(A101&lt;&gt;"",B101&lt;&gt;"",C101&lt;&gt;"",G101&lt;&gt;"",H101&lt;&gt;"",I101&lt;&gt;"",K101&lt;&gt;"")),"Incompleta","OK")))</f>
        <v/>
      </c>
    </row>
    <row r="102">
      <c r="A102" s="13" t="n"/>
      <c r="B102" s="8" t="n"/>
      <c r="C102" s="8" t="n"/>
      <c r="D102" s="8" t="n"/>
      <c r="E102" s="14" t="n"/>
      <c r="F102" s="15">
        <f>IF(E102="","",IF(E102&lt;1,"N1",IF(E102&lt;30,"N2",IF(E102&lt;57.5,"N3","N4"))))</f>
        <v/>
      </c>
      <c r="G102" s="13" t="n"/>
      <c r="H102" s="13" t="n"/>
      <c r="I102" s="8" t="n"/>
      <c r="J102" s="15">
        <f>IFERROR(VLOOKUP(I102,Listas!$DK$2:$DL$250,2,FALSE),"")</f>
        <v/>
      </c>
      <c r="K102" s="14" t="n"/>
      <c r="L102" s="14" t="n"/>
      <c r="M102" s="16" t="n"/>
      <c r="N102" s="16" t="n"/>
      <c r="O102" s="8" t="n"/>
      <c r="Q102" s="17">
        <f>IF(NOT(OR(A102&lt;&gt;"",B102&lt;&gt;"",C102&lt;&gt;"",D102&lt;&gt;"",E102&lt;&gt;"",G102&lt;&gt;"",H102&lt;&gt;"",I102&lt;&gt;"",K102&lt;&gt;"",L102&lt;&gt;"",M102&lt;&gt;"",N102&lt;&gt;"",O102&lt;&gt;"")),"",IF(NOT(AND(OR(A102="",AND(LEN(A102)=12,ISNUMBER(--A102))),OR(B102="",COUNTIF('2. Proyectos'!$A$5:$A$54,B102)&gt;0),OR(D102="",COUNTIF(Listas!$CS$2:$CS$48,D102)&gt;0),OR(E102="",AND(ISNUMBER(E102),E102&gt;0)),OR(G102="",AND(ISNUMBER(G102),G102&gt;=2018,G102&lt;=2025)),OR(H102="",AND(ISNUMBER(H102),H102&gt;=1,H102&lt;=12)),OR(I102="",COUNTIF(Listas!$H$2:$H$250,I102)&gt;0),OR(K102="",AND(ISNUMBER(K102),K102&gt;0)),OR(L102="",AND(ISNUMBER(L102),L102&gt;0)),OR(M102="",AND(ISNUMBER(M102),M102&gt;=0)),OR(N102="",COUNTIF(Listas!$BC$2:$BC$3,N102)&gt;0))),"Dato inválido",IF(NOT(AND(A102&lt;&gt;"",B102&lt;&gt;"",C102&lt;&gt;"",G102&lt;&gt;"",H102&lt;&gt;"",I102&lt;&gt;"",K102&lt;&gt;"")),"Incompleta","OK")))</f>
        <v/>
      </c>
    </row>
    <row r="103">
      <c r="A103" s="18" t="n"/>
      <c r="B103" s="6" t="n"/>
      <c r="C103" s="6" t="n"/>
      <c r="D103" s="6" t="n"/>
      <c r="E103" s="19" t="n"/>
      <c r="F103" s="15">
        <f>IF(E103="","",IF(E103&lt;1,"N1",IF(E103&lt;30,"N2",IF(E103&lt;57.5,"N3","N4"))))</f>
        <v/>
      </c>
      <c r="G103" s="18" t="n"/>
      <c r="H103" s="18" t="n"/>
      <c r="I103" s="6" t="n"/>
      <c r="J103" s="15">
        <f>IFERROR(VLOOKUP(I103,Listas!$DK$2:$DL$250,2,FALSE),"")</f>
        <v/>
      </c>
      <c r="K103" s="19" t="n"/>
      <c r="L103" s="19" t="n"/>
      <c r="M103" s="20" t="n"/>
      <c r="N103" s="20" t="n"/>
      <c r="O103" s="6" t="n"/>
      <c r="Q103" s="17">
        <f>IF(NOT(OR(A103&lt;&gt;"",B103&lt;&gt;"",C103&lt;&gt;"",D103&lt;&gt;"",E103&lt;&gt;"",G103&lt;&gt;"",H103&lt;&gt;"",I103&lt;&gt;"",K103&lt;&gt;"",L103&lt;&gt;"",M103&lt;&gt;"",N103&lt;&gt;"",O103&lt;&gt;"")),"",IF(NOT(AND(OR(A103="",AND(LEN(A103)=12,ISNUMBER(--A103))),OR(B103="",COUNTIF('2. Proyectos'!$A$5:$A$54,B103)&gt;0),OR(D103="",COUNTIF(Listas!$CS$2:$CS$48,D103)&gt;0),OR(E103="",AND(ISNUMBER(E103),E103&gt;0)),OR(G103="",AND(ISNUMBER(G103),G103&gt;=2018,G103&lt;=2025)),OR(H103="",AND(ISNUMBER(H103),H103&gt;=1,H103&lt;=12)),OR(I103="",COUNTIF(Listas!$H$2:$H$250,I103)&gt;0),OR(K103="",AND(ISNUMBER(K103),K103&gt;0)),OR(L103="",AND(ISNUMBER(L103),L103&gt;0)),OR(M103="",AND(ISNUMBER(M103),M103&gt;=0)),OR(N103="",COUNTIF(Listas!$BC$2:$BC$3,N103)&gt;0))),"Dato inválido",IF(NOT(AND(A103&lt;&gt;"",B103&lt;&gt;"",C103&lt;&gt;"",G103&lt;&gt;"",H103&lt;&gt;"",I103&lt;&gt;"",K103&lt;&gt;"")),"Incompleta","OK")))</f>
        <v/>
      </c>
    </row>
    <row r="104">
      <c r="A104" s="13" t="n"/>
      <c r="B104" s="8" t="n"/>
      <c r="C104" s="8" t="n"/>
      <c r="D104" s="8" t="n"/>
      <c r="E104" s="14" t="n"/>
      <c r="F104" s="15">
        <f>IF(E104="","",IF(E104&lt;1,"N1",IF(E104&lt;30,"N2",IF(E104&lt;57.5,"N3","N4"))))</f>
        <v/>
      </c>
      <c r="G104" s="13" t="n"/>
      <c r="H104" s="13" t="n"/>
      <c r="I104" s="8" t="n"/>
      <c r="J104" s="15">
        <f>IFERROR(VLOOKUP(I104,Listas!$DK$2:$DL$250,2,FALSE),"")</f>
        <v/>
      </c>
      <c r="K104" s="14" t="n"/>
      <c r="L104" s="14" t="n"/>
      <c r="M104" s="16" t="n"/>
      <c r="N104" s="16" t="n"/>
      <c r="O104" s="8" t="n"/>
      <c r="Q104" s="17">
        <f>IF(NOT(OR(A104&lt;&gt;"",B104&lt;&gt;"",C104&lt;&gt;"",D104&lt;&gt;"",E104&lt;&gt;"",G104&lt;&gt;"",H104&lt;&gt;"",I104&lt;&gt;"",K104&lt;&gt;"",L104&lt;&gt;"",M104&lt;&gt;"",N104&lt;&gt;"",O104&lt;&gt;"")),"",IF(NOT(AND(OR(A104="",AND(LEN(A104)=12,ISNUMBER(--A104))),OR(B104="",COUNTIF('2. Proyectos'!$A$5:$A$54,B104)&gt;0),OR(D104="",COUNTIF(Listas!$CS$2:$CS$48,D104)&gt;0),OR(E104="",AND(ISNUMBER(E104),E104&gt;0)),OR(G104="",AND(ISNUMBER(G104),G104&gt;=2018,G104&lt;=2025)),OR(H104="",AND(ISNUMBER(H104),H104&gt;=1,H104&lt;=12)),OR(I104="",COUNTIF(Listas!$H$2:$H$250,I104)&gt;0),OR(K104="",AND(ISNUMBER(K104),K104&gt;0)),OR(L104="",AND(ISNUMBER(L104),L104&gt;0)),OR(M104="",AND(ISNUMBER(M104),M104&gt;=0)),OR(N104="",COUNTIF(Listas!$BC$2:$BC$3,N104)&gt;0))),"Dato inválido",IF(NOT(AND(A104&lt;&gt;"",B104&lt;&gt;"",C104&lt;&gt;"",G104&lt;&gt;"",H104&lt;&gt;"",I104&lt;&gt;"",K104&lt;&gt;"")),"Incompleta","OK")))</f>
        <v/>
      </c>
    </row>
    <row r="105">
      <c r="A105" s="18" t="n"/>
      <c r="B105" s="6" t="n"/>
      <c r="C105" s="6" t="n"/>
      <c r="D105" s="6" t="n"/>
      <c r="E105" s="19" t="n"/>
      <c r="F105" s="15">
        <f>IF(E105="","",IF(E105&lt;1,"N1",IF(E105&lt;30,"N2",IF(E105&lt;57.5,"N3","N4"))))</f>
        <v/>
      </c>
      <c r="G105" s="18" t="n"/>
      <c r="H105" s="18" t="n"/>
      <c r="I105" s="6" t="n"/>
      <c r="J105" s="15">
        <f>IFERROR(VLOOKUP(I105,Listas!$DK$2:$DL$250,2,FALSE),"")</f>
        <v/>
      </c>
      <c r="K105" s="19" t="n"/>
      <c r="L105" s="19" t="n"/>
      <c r="M105" s="20" t="n"/>
      <c r="N105" s="20" t="n"/>
      <c r="O105" s="6" t="n"/>
      <c r="Q105" s="17">
        <f>IF(NOT(OR(A105&lt;&gt;"",B105&lt;&gt;"",C105&lt;&gt;"",D105&lt;&gt;"",E105&lt;&gt;"",G105&lt;&gt;"",H105&lt;&gt;"",I105&lt;&gt;"",K105&lt;&gt;"",L105&lt;&gt;"",M105&lt;&gt;"",N105&lt;&gt;"",O105&lt;&gt;"")),"",IF(NOT(AND(OR(A105="",AND(LEN(A105)=12,ISNUMBER(--A105))),OR(B105="",COUNTIF('2. Proyectos'!$A$5:$A$54,B105)&gt;0),OR(D105="",COUNTIF(Listas!$CS$2:$CS$48,D105)&gt;0),OR(E105="",AND(ISNUMBER(E105),E105&gt;0)),OR(G105="",AND(ISNUMBER(G105),G105&gt;=2018,G105&lt;=2025)),OR(H105="",AND(ISNUMBER(H105),H105&gt;=1,H105&lt;=12)),OR(I105="",COUNTIF(Listas!$H$2:$H$250,I105)&gt;0),OR(K105="",AND(ISNUMBER(K105),K105&gt;0)),OR(L105="",AND(ISNUMBER(L105),L105&gt;0)),OR(M105="",AND(ISNUMBER(M105),M105&gt;=0)),OR(N105="",COUNTIF(Listas!$BC$2:$BC$3,N105)&gt;0))),"Dato inválido",IF(NOT(AND(A105&lt;&gt;"",B105&lt;&gt;"",C105&lt;&gt;"",G105&lt;&gt;"",H105&lt;&gt;"",I105&lt;&gt;"",K105&lt;&gt;"")),"Incompleta","OK")))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O4"/>
    <mergeCell ref="E4:F4"/>
    <mergeCell ref="G4:N4"/>
    <mergeCell ref="A2:R2"/>
    <mergeCell ref="A4:D4"/>
    <mergeCell ref="A1:R1"/>
  </mergeCells>
  <conditionalFormatting sqref="Q6:Q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1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=Listas!$CS$2:$CS$48</formula1>
    </dataValidation>
    <dataValidation sqref="E6:E105" showDropDown="0" showInputMessage="0" showErrorMessage="1" allowBlank="1" errorTitle="Valor inválido" error="Debe ser un número mayor que cero." type="decimal" operator="greaterThan">
      <formula1>0</formula1>
    </dataValidation>
    <dataValidation sqref="G6:G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H6:H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I6:I105" showDropDown="0" showInputMessage="0" showErrorMessage="1" allowBlank="1" errorTitle="Fuera de catálogo" error="Seleccione un valor de la lista." type="list">
      <formula1>=Listas!$H$2:$H$250</formula1>
    </dataValidation>
    <dataValidation sqref="K6:K105" showDropDown="0" showInputMessage="0" showErrorMessage="1" allowBlank="1" errorTitle="Valor inválido" error="Debe ser un número mayor que cero." type="decimal" operator="greaterThan">
      <formula1>0</formula1>
    </dataValidation>
    <dataValidation sqref="L6:L105" showDropDown="0" showInputMessage="0" showErrorMessage="1" allowBlank="1" errorTitle="Valor inválido" error="Debe ser un número mayor que cero." type="decimal" operator="greaterThan">
      <formula1>0</formula1>
    </dataValidation>
    <dataValidation sqref="M6:M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N6:N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4" customWidth="1" min="4" max="4"/>
    <col width="12" customWidth="1" min="5" max="5"/>
    <col width="15" customWidth="1" min="6" max="6"/>
    <col width="15" customWidth="1" min="7" max="7"/>
    <col width="16" customWidth="1" min="8" max="8"/>
    <col width="12" customWidth="1" min="9" max="9"/>
    <col width="23" customWidth="1" min="10" max="10"/>
    <col width="25" customWidth="1" min="11" max="11"/>
    <col width="26" customWidth="1" min="12" max="12"/>
    <col width="15" customWidth="1" min="13" max="13"/>
    <col width="16" customWidth="1" min="15" max="15"/>
  </cols>
  <sheetData>
    <row r="1" ht="24" customHeight="1">
      <c r="A1" s="1" t="inlineStr">
        <is>
          <t>F10. Centros de control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F4" s="11" t="inlineStr">
        <is>
          <t>INFORMACIÓN DE COMPRA</t>
        </is>
      </c>
      <c r="M4" s="12" t="inlineStr">
        <is>
          <t>GENERAL</t>
        </is>
      </c>
    </row>
    <row r="5" ht="30" customHeight="1">
      <c r="A5" s="7" t="inlineStr">
        <is>
          <t>IUA elemento</t>
        </is>
      </c>
      <c r="B5" s="7" t="inlineStr">
        <is>
          <t>Código proyecto</t>
        </is>
      </c>
      <c r="C5" s="7" t="inlineStr">
        <is>
          <t>Subestación (IUS)</t>
        </is>
      </c>
      <c r="D5" s="7" t="inlineStr">
        <is>
          <t>UC reportada</t>
        </is>
      </c>
      <c r="E5" s="7" t="inlineStr">
        <is>
          <t>Elemento</t>
        </is>
      </c>
      <c r="F5" s="7" t="inlineStr">
        <is>
          <t>Año de compra</t>
        </is>
      </c>
      <c r="G5" s="7" t="inlineStr">
        <is>
          <t>Mes de compra</t>
        </is>
      </c>
      <c r="H5" s="7" t="inlineStr">
        <is>
          <t>País de origen</t>
        </is>
      </c>
      <c r="I5" s="7" t="inlineStr">
        <is>
          <t>Moneda</t>
        </is>
      </c>
      <c r="J5" s="7" t="inlineStr">
        <is>
          <t>Valor de compra (DDP)</t>
        </is>
      </c>
      <c r="K5" s="7" t="inlineStr">
        <is>
          <t>Costo instalación (COP)</t>
        </is>
      </c>
      <c r="L5" s="7" t="inlineStr">
        <is>
          <t>Metodología costo instalación</t>
        </is>
      </c>
      <c r="M5" s="7" t="inlineStr">
        <is>
          <t>Observaciones</t>
        </is>
      </c>
      <c r="O5" s="7" t="inlineStr">
        <is>
          <t>Revisión de fila</t>
        </is>
      </c>
    </row>
    <row r="6">
      <c r="A6" s="13" t="n"/>
      <c r="B6" s="8" t="n"/>
      <c r="C6" s="8" t="n"/>
      <c r="D6" s="8" t="n"/>
      <c r="E6" s="8" t="n"/>
      <c r="F6" s="13" t="n"/>
      <c r="G6" s="13" t="n"/>
      <c r="H6" s="8" t="n"/>
      <c r="I6" s="15">
        <f>IFERROR(VLOOKUP(H6,Listas!$DK$2:$DL$250,2,FALSE),"")</f>
        <v/>
      </c>
      <c r="J6" s="14" t="n"/>
      <c r="K6" s="16" t="n"/>
      <c r="L6" s="16" t="n"/>
      <c r="M6" s="8" t="n"/>
      <c r="O6" s="17">
        <f>IF(NOT(OR(A6&lt;&gt;"",B6&lt;&gt;"",C6&lt;&gt;"",D6&lt;&gt;"",E6&lt;&gt;"",F6&lt;&gt;"",G6&lt;&gt;"",H6&lt;&gt;"",J6&lt;&gt;"",K6&lt;&gt;"",L6&lt;&gt;"",M6&lt;&gt;"")),"",IF(NOT(AND(OR(A6="",AND(LEN(A6)=12,ISNUMBER(--A6))),OR(B6="",COUNTIF('2. Proyectos'!$A$5:$A$54,B6)&gt;0),OR(D6="",COUNTIF(Listas!$CV$2:$CV$19,D6)&gt;0),OR(E6="",COUNTIF(Listas!$AU$2:$AU$28,E6)&gt;0),OR(F6="",AND(ISNUMBER(F6),F6&gt;=2018,F6&lt;=2025)),OR(G6="",AND(ISNUMBER(G6),G6&gt;=1,G6&lt;=12)),OR(H6="",COUNTIF(Listas!$H$2:$H$250,H6)&gt;0),OR(J6="",AND(ISNUMBER(J6),J6&gt;0)),OR(K6="",AND(ISNUMBER(K6),K6&gt;=0)),OR(L6="",COUNTIF(Listas!$BC$2:$BC$3,L6)&gt;0))),"Dato inválido",IF(NOT(AND(A6&lt;&gt;"",B6&lt;&gt;"",C6&lt;&gt;"",E6&lt;&gt;"",F6&lt;&gt;"",G6&lt;&gt;"",H6&lt;&gt;"",J6&lt;&gt;"")),"Incompleta","OK")))</f>
        <v/>
      </c>
    </row>
    <row r="7">
      <c r="A7" s="18" t="n"/>
      <c r="B7" s="6" t="n"/>
      <c r="C7" s="6" t="n"/>
      <c r="D7" s="6" t="n"/>
      <c r="E7" s="6" t="n"/>
      <c r="F7" s="18" t="n"/>
      <c r="G7" s="18" t="n"/>
      <c r="H7" s="6" t="n"/>
      <c r="I7" s="15">
        <f>IFERROR(VLOOKUP(H7,Listas!$DK$2:$DL$250,2,FALSE),"")</f>
        <v/>
      </c>
      <c r="J7" s="19" t="n"/>
      <c r="K7" s="20" t="n"/>
      <c r="L7" s="20" t="n"/>
      <c r="M7" s="6" t="n"/>
      <c r="O7" s="17">
        <f>IF(NOT(OR(A7&lt;&gt;"",B7&lt;&gt;"",C7&lt;&gt;"",D7&lt;&gt;"",E7&lt;&gt;"",F7&lt;&gt;"",G7&lt;&gt;"",H7&lt;&gt;"",J7&lt;&gt;"",K7&lt;&gt;"",L7&lt;&gt;"",M7&lt;&gt;"")),"",IF(NOT(AND(OR(A7="",AND(LEN(A7)=12,ISNUMBER(--A7))),OR(B7="",COUNTIF('2. Proyectos'!$A$5:$A$54,B7)&gt;0),OR(D7="",COUNTIF(Listas!$CV$2:$CV$19,D7)&gt;0),OR(E7="",COUNTIF(Listas!$AU$2:$AU$28,E7)&gt;0),OR(F7="",AND(ISNUMBER(F7),F7&gt;=2018,F7&lt;=2025)),OR(G7="",AND(ISNUMBER(G7),G7&gt;=1,G7&lt;=12)),OR(H7="",COUNTIF(Listas!$H$2:$H$250,H7)&gt;0),OR(J7="",AND(ISNUMBER(J7),J7&gt;0)),OR(K7="",AND(ISNUMBER(K7),K7&gt;=0)),OR(L7="",COUNTIF(Listas!$BC$2:$BC$3,L7)&gt;0))),"Dato inválido",IF(NOT(AND(A7&lt;&gt;"",B7&lt;&gt;"",C7&lt;&gt;"",E7&lt;&gt;"",F7&lt;&gt;"",G7&lt;&gt;"",H7&lt;&gt;"",J7&lt;&gt;"")),"Incompleta","OK")))</f>
        <v/>
      </c>
    </row>
    <row r="8">
      <c r="A8" s="13" t="n"/>
      <c r="B8" s="8" t="n"/>
      <c r="C8" s="8" t="n"/>
      <c r="D8" s="8" t="n"/>
      <c r="E8" s="8" t="n"/>
      <c r="F8" s="13" t="n"/>
      <c r="G8" s="13" t="n"/>
      <c r="H8" s="8" t="n"/>
      <c r="I8" s="15">
        <f>IFERROR(VLOOKUP(H8,Listas!$DK$2:$DL$250,2,FALSE),"")</f>
        <v/>
      </c>
      <c r="J8" s="14" t="n"/>
      <c r="K8" s="16" t="n"/>
      <c r="L8" s="16" t="n"/>
      <c r="M8" s="8" t="n"/>
      <c r="O8" s="17">
        <f>IF(NOT(OR(A8&lt;&gt;"",B8&lt;&gt;"",C8&lt;&gt;"",D8&lt;&gt;"",E8&lt;&gt;"",F8&lt;&gt;"",G8&lt;&gt;"",H8&lt;&gt;"",J8&lt;&gt;"",K8&lt;&gt;"",L8&lt;&gt;"",M8&lt;&gt;"")),"",IF(NOT(AND(OR(A8="",AND(LEN(A8)=12,ISNUMBER(--A8))),OR(B8="",COUNTIF('2. Proyectos'!$A$5:$A$54,B8)&gt;0),OR(D8="",COUNTIF(Listas!$CV$2:$CV$19,D8)&gt;0),OR(E8="",COUNTIF(Listas!$AU$2:$AU$28,E8)&gt;0),OR(F8="",AND(ISNUMBER(F8),F8&gt;=2018,F8&lt;=2025)),OR(G8="",AND(ISNUMBER(G8),G8&gt;=1,G8&lt;=12)),OR(H8="",COUNTIF(Listas!$H$2:$H$250,H8)&gt;0),OR(J8="",AND(ISNUMBER(J8),J8&gt;0)),OR(K8="",AND(ISNUMBER(K8),K8&gt;=0)),OR(L8="",COUNTIF(Listas!$BC$2:$BC$3,L8)&gt;0))),"Dato inválido",IF(NOT(AND(A8&lt;&gt;"",B8&lt;&gt;"",C8&lt;&gt;"",E8&lt;&gt;"",F8&lt;&gt;"",G8&lt;&gt;"",H8&lt;&gt;"",J8&lt;&gt;"")),"Incompleta","OK")))</f>
        <v/>
      </c>
    </row>
    <row r="9">
      <c r="A9" s="18" t="n"/>
      <c r="B9" s="6" t="n"/>
      <c r="C9" s="6" t="n"/>
      <c r="D9" s="6" t="n"/>
      <c r="E9" s="6" t="n"/>
      <c r="F9" s="18" t="n"/>
      <c r="G9" s="18" t="n"/>
      <c r="H9" s="6" t="n"/>
      <c r="I9" s="15">
        <f>IFERROR(VLOOKUP(H9,Listas!$DK$2:$DL$250,2,FALSE),"")</f>
        <v/>
      </c>
      <c r="J9" s="19" t="n"/>
      <c r="K9" s="20" t="n"/>
      <c r="L9" s="20" t="n"/>
      <c r="M9" s="6" t="n"/>
      <c r="O9" s="17">
        <f>IF(NOT(OR(A9&lt;&gt;"",B9&lt;&gt;"",C9&lt;&gt;"",D9&lt;&gt;"",E9&lt;&gt;"",F9&lt;&gt;"",G9&lt;&gt;"",H9&lt;&gt;"",J9&lt;&gt;"",K9&lt;&gt;"",L9&lt;&gt;"",M9&lt;&gt;"")),"",IF(NOT(AND(OR(A9="",AND(LEN(A9)=12,ISNUMBER(--A9))),OR(B9="",COUNTIF('2. Proyectos'!$A$5:$A$54,B9)&gt;0),OR(D9="",COUNTIF(Listas!$CV$2:$CV$19,D9)&gt;0),OR(E9="",COUNTIF(Listas!$AU$2:$AU$28,E9)&gt;0),OR(F9="",AND(ISNUMBER(F9),F9&gt;=2018,F9&lt;=2025)),OR(G9="",AND(ISNUMBER(G9),G9&gt;=1,G9&lt;=12)),OR(H9="",COUNTIF(Listas!$H$2:$H$250,H9)&gt;0),OR(J9="",AND(ISNUMBER(J9),J9&gt;0)),OR(K9="",AND(ISNUMBER(K9),K9&gt;=0)),OR(L9="",COUNTIF(Listas!$BC$2:$BC$3,L9)&gt;0))),"Dato inválido",IF(NOT(AND(A9&lt;&gt;"",B9&lt;&gt;"",C9&lt;&gt;"",E9&lt;&gt;"",F9&lt;&gt;"",G9&lt;&gt;"",H9&lt;&gt;"",J9&lt;&gt;"")),"Incompleta","OK")))</f>
        <v/>
      </c>
    </row>
    <row r="10">
      <c r="A10" s="13" t="n"/>
      <c r="B10" s="8" t="n"/>
      <c r="C10" s="8" t="n"/>
      <c r="D10" s="8" t="n"/>
      <c r="E10" s="8" t="n"/>
      <c r="F10" s="13" t="n"/>
      <c r="G10" s="13" t="n"/>
      <c r="H10" s="8" t="n"/>
      <c r="I10" s="15">
        <f>IFERROR(VLOOKUP(H10,Listas!$DK$2:$DL$250,2,FALSE),"")</f>
        <v/>
      </c>
      <c r="J10" s="14" t="n"/>
      <c r="K10" s="16" t="n"/>
      <c r="L10" s="16" t="n"/>
      <c r="M10" s="8" t="n"/>
      <c r="O10" s="17">
        <f>IF(NOT(OR(A10&lt;&gt;"",B10&lt;&gt;"",C10&lt;&gt;"",D10&lt;&gt;"",E10&lt;&gt;"",F10&lt;&gt;"",G10&lt;&gt;"",H10&lt;&gt;"",J10&lt;&gt;"",K10&lt;&gt;"",L10&lt;&gt;"",M10&lt;&gt;"")),"",IF(NOT(AND(OR(A10="",AND(LEN(A10)=12,ISNUMBER(--A10))),OR(B10="",COUNTIF('2. Proyectos'!$A$5:$A$54,B10)&gt;0),OR(D10="",COUNTIF(Listas!$CV$2:$CV$19,D10)&gt;0),OR(E10="",COUNTIF(Listas!$AU$2:$AU$28,E10)&gt;0),OR(F10="",AND(ISNUMBER(F10),F10&gt;=2018,F10&lt;=2025)),OR(G10="",AND(ISNUMBER(G10),G10&gt;=1,G10&lt;=12)),OR(H10="",COUNTIF(Listas!$H$2:$H$250,H10)&gt;0),OR(J10="",AND(ISNUMBER(J10),J10&gt;0)),OR(K10="",AND(ISNUMBER(K10),K10&gt;=0)),OR(L10="",COUNTIF(Listas!$BC$2:$BC$3,L10)&gt;0))),"Dato inválido",IF(NOT(AND(A10&lt;&gt;"",B10&lt;&gt;"",C10&lt;&gt;"",E10&lt;&gt;"",F10&lt;&gt;"",G10&lt;&gt;"",H10&lt;&gt;"",J10&lt;&gt;"")),"Incompleta","OK")))</f>
        <v/>
      </c>
    </row>
    <row r="11">
      <c r="A11" s="18" t="n"/>
      <c r="B11" s="6" t="n"/>
      <c r="C11" s="6" t="n"/>
      <c r="D11" s="6" t="n"/>
      <c r="E11" s="6" t="n"/>
      <c r="F11" s="18" t="n"/>
      <c r="G11" s="18" t="n"/>
      <c r="H11" s="6" t="n"/>
      <c r="I11" s="15">
        <f>IFERROR(VLOOKUP(H11,Listas!$DK$2:$DL$250,2,FALSE),"")</f>
        <v/>
      </c>
      <c r="J11" s="19" t="n"/>
      <c r="K11" s="20" t="n"/>
      <c r="L11" s="20" t="n"/>
      <c r="M11" s="6" t="n"/>
      <c r="O11" s="17">
        <f>IF(NOT(OR(A11&lt;&gt;"",B11&lt;&gt;"",C11&lt;&gt;"",D11&lt;&gt;"",E11&lt;&gt;"",F11&lt;&gt;"",G11&lt;&gt;"",H11&lt;&gt;"",J11&lt;&gt;"",K11&lt;&gt;"",L11&lt;&gt;"",M11&lt;&gt;"")),"",IF(NOT(AND(OR(A11="",AND(LEN(A11)=12,ISNUMBER(--A11))),OR(B11="",COUNTIF('2. Proyectos'!$A$5:$A$54,B11)&gt;0),OR(D11="",COUNTIF(Listas!$CV$2:$CV$19,D11)&gt;0),OR(E11="",COUNTIF(Listas!$AU$2:$AU$28,E11)&gt;0),OR(F11="",AND(ISNUMBER(F11),F11&gt;=2018,F11&lt;=2025)),OR(G11="",AND(ISNUMBER(G11),G11&gt;=1,G11&lt;=12)),OR(H11="",COUNTIF(Listas!$H$2:$H$250,H11)&gt;0),OR(J11="",AND(ISNUMBER(J11),J11&gt;0)),OR(K11="",AND(ISNUMBER(K11),K11&gt;=0)),OR(L11="",COUNTIF(Listas!$BC$2:$BC$3,L11)&gt;0))),"Dato inválido",IF(NOT(AND(A11&lt;&gt;"",B11&lt;&gt;"",C11&lt;&gt;"",E11&lt;&gt;"",F11&lt;&gt;"",G11&lt;&gt;"",H11&lt;&gt;"",J11&lt;&gt;"")),"Incompleta","OK")))</f>
        <v/>
      </c>
    </row>
    <row r="12">
      <c r="A12" s="13" t="n"/>
      <c r="B12" s="8" t="n"/>
      <c r="C12" s="8" t="n"/>
      <c r="D12" s="8" t="n"/>
      <c r="E12" s="8" t="n"/>
      <c r="F12" s="13" t="n"/>
      <c r="G12" s="13" t="n"/>
      <c r="H12" s="8" t="n"/>
      <c r="I12" s="15">
        <f>IFERROR(VLOOKUP(H12,Listas!$DK$2:$DL$250,2,FALSE),"")</f>
        <v/>
      </c>
      <c r="J12" s="14" t="n"/>
      <c r="K12" s="16" t="n"/>
      <c r="L12" s="16" t="n"/>
      <c r="M12" s="8" t="n"/>
      <c r="O12" s="17">
        <f>IF(NOT(OR(A12&lt;&gt;"",B12&lt;&gt;"",C12&lt;&gt;"",D12&lt;&gt;"",E12&lt;&gt;"",F12&lt;&gt;"",G12&lt;&gt;"",H12&lt;&gt;"",J12&lt;&gt;"",K12&lt;&gt;"",L12&lt;&gt;"",M12&lt;&gt;"")),"",IF(NOT(AND(OR(A12="",AND(LEN(A12)=12,ISNUMBER(--A12))),OR(B12="",COUNTIF('2. Proyectos'!$A$5:$A$54,B12)&gt;0),OR(D12="",COUNTIF(Listas!$CV$2:$CV$19,D12)&gt;0),OR(E12="",COUNTIF(Listas!$AU$2:$AU$28,E12)&gt;0),OR(F12="",AND(ISNUMBER(F12),F12&gt;=2018,F12&lt;=2025)),OR(G12="",AND(ISNUMBER(G12),G12&gt;=1,G12&lt;=12)),OR(H12="",COUNTIF(Listas!$H$2:$H$250,H12)&gt;0),OR(J12="",AND(ISNUMBER(J12),J12&gt;0)),OR(K12="",AND(ISNUMBER(K12),K12&gt;=0)),OR(L12="",COUNTIF(Listas!$BC$2:$BC$3,L12)&gt;0))),"Dato inválido",IF(NOT(AND(A12&lt;&gt;"",B12&lt;&gt;"",C12&lt;&gt;"",E12&lt;&gt;"",F12&lt;&gt;"",G12&lt;&gt;"",H12&lt;&gt;"",J12&lt;&gt;"")),"Incompleta","OK")))</f>
        <v/>
      </c>
    </row>
    <row r="13">
      <c r="A13" s="18" t="n"/>
      <c r="B13" s="6" t="n"/>
      <c r="C13" s="6" t="n"/>
      <c r="D13" s="6" t="n"/>
      <c r="E13" s="6" t="n"/>
      <c r="F13" s="18" t="n"/>
      <c r="G13" s="18" t="n"/>
      <c r="H13" s="6" t="n"/>
      <c r="I13" s="15">
        <f>IFERROR(VLOOKUP(H13,Listas!$DK$2:$DL$250,2,FALSE),"")</f>
        <v/>
      </c>
      <c r="J13" s="19" t="n"/>
      <c r="K13" s="20" t="n"/>
      <c r="L13" s="20" t="n"/>
      <c r="M13" s="6" t="n"/>
      <c r="O13" s="17">
        <f>IF(NOT(OR(A13&lt;&gt;"",B13&lt;&gt;"",C13&lt;&gt;"",D13&lt;&gt;"",E13&lt;&gt;"",F13&lt;&gt;"",G13&lt;&gt;"",H13&lt;&gt;"",J13&lt;&gt;"",K13&lt;&gt;"",L13&lt;&gt;"",M13&lt;&gt;"")),"",IF(NOT(AND(OR(A13="",AND(LEN(A13)=12,ISNUMBER(--A13))),OR(B13="",COUNTIF('2. Proyectos'!$A$5:$A$54,B13)&gt;0),OR(D13="",COUNTIF(Listas!$CV$2:$CV$19,D13)&gt;0),OR(E13="",COUNTIF(Listas!$AU$2:$AU$28,E13)&gt;0),OR(F13="",AND(ISNUMBER(F13),F13&gt;=2018,F13&lt;=2025)),OR(G13="",AND(ISNUMBER(G13),G13&gt;=1,G13&lt;=12)),OR(H13="",COUNTIF(Listas!$H$2:$H$250,H13)&gt;0),OR(J13="",AND(ISNUMBER(J13),J13&gt;0)),OR(K13="",AND(ISNUMBER(K13),K13&gt;=0)),OR(L13="",COUNTIF(Listas!$BC$2:$BC$3,L13)&gt;0))),"Dato inválido",IF(NOT(AND(A13&lt;&gt;"",B13&lt;&gt;"",C13&lt;&gt;"",E13&lt;&gt;"",F13&lt;&gt;"",G13&lt;&gt;"",H13&lt;&gt;"",J13&lt;&gt;"")),"Incompleta","OK")))</f>
        <v/>
      </c>
    </row>
    <row r="14">
      <c r="A14" s="13" t="n"/>
      <c r="B14" s="8" t="n"/>
      <c r="C14" s="8" t="n"/>
      <c r="D14" s="8" t="n"/>
      <c r="E14" s="8" t="n"/>
      <c r="F14" s="13" t="n"/>
      <c r="G14" s="13" t="n"/>
      <c r="H14" s="8" t="n"/>
      <c r="I14" s="15">
        <f>IFERROR(VLOOKUP(H14,Listas!$DK$2:$DL$250,2,FALSE),"")</f>
        <v/>
      </c>
      <c r="J14" s="14" t="n"/>
      <c r="K14" s="16" t="n"/>
      <c r="L14" s="16" t="n"/>
      <c r="M14" s="8" t="n"/>
      <c r="O14" s="17">
        <f>IF(NOT(OR(A14&lt;&gt;"",B14&lt;&gt;"",C14&lt;&gt;"",D14&lt;&gt;"",E14&lt;&gt;"",F14&lt;&gt;"",G14&lt;&gt;"",H14&lt;&gt;"",J14&lt;&gt;"",K14&lt;&gt;"",L14&lt;&gt;"",M14&lt;&gt;"")),"",IF(NOT(AND(OR(A14="",AND(LEN(A14)=12,ISNUMBER(--A14))),OR(B14="",COUNTIF('2. Proyectos'!$A$5:$A$54,B14)&gt;0),OR(D14="",COUNTIF(Listas!$CV$2:$CV$19,D14)&gt;0),OR(E14="",COUNTIF(Listas!$AU$2:$AU$28,E14)&gt;0),OR(F14="",AND(ISNUMBER(F14),F14&gt;=2018,F14&lt;=2025)),OR(G14="",AND(ISNUMBER(G14),G14&gt;=1,G14&lt;=12)),OR(H14="",COUNTIF(Listas!$H$2:$H$250,H14)&gt;0),OR(J14="",AND(ISNUMBER(J14),J14&gt;0)),OR(K14="",AND(ISNUMBER(K14),K14&gt;=0)),OR(L14="",COUNTIF(Listas!$BC$2:$BC$3,L14)&gt;0))),"Dato inválido",IF(NOT(AND(A14&lt;&gt;"",B14&lt;&gt;"",C14&lt;&gt;"",E14&lt;&gt;"",F14&lt;&gt;"",G14&lt;&gt;"",H14&lt;&gt;"",J14&lt;&gt;"")),"Incompleta","OK")))</f>
        <v/>
      </c>
    </row>
    <row r="15">
      <c r="A15" s="18" t="n"/>
      <c r="B15" s="6" t="n"/>
      <c r="C15" s="6" t="n"/>
      <c r="D15" s="6" t="n"/>
      <c r="E15" s="6" t="n"/>
      <c r="F15" s="18" t="n"/>
      <c r="G15" s="18" t="n"/>
      <c r="H15" s="6" t="n"/>
      <c r="I15" s="15">
        <f>IFERROR(VLOOKUP(H15,Listas!$DK$2:$DL$250,2,FALSE),"")</f>
        <v/>
      </c>
      <c r="J15" s="19" t="n"/>
      <c r="K15" s="20" t="n"/>
      <c r="L15" s="20" t="n"/>
      <c r="M15" s="6" t="n"/>
      <c r="O15" s="17">
        <f>IF(NOT(OR(A15&lt;&gt;"",B15&lt;&gt;"",C15&lt;&gt;"",D15&lt;&gt;"",E15&lt;&gt;"",F15&lt;&gt;"",G15&lt;&gt;"",H15&lt;&gt;"",J15&lt;&gt;"",K15&lt;&gt;"",L15&lt;&gt;"",M15&lt;&gt;"")),"",IF(NOT(AND(OR(A15="",AND(LEN(A15)=12,ISNUMBER(--A15))),OR(B15="",COUNTIF('2. Proyectos'!$A$5:$A$54,B15)&gt;0),OR(D15="",COUNTIF(Listas!$CV$2:$CV$19,D15)&gt;0),OR(E15="",COUNTIF(Listas!$AU$2:$AU$28,E15)&gt;0),OR(F15="",AND(ISNUMBER(F15),F15&gt;=2018,F15&lt;=2025)),OR(G15="",AND(ISNUMBER(G15),G15&gt;=1,G15&lt;=12)),OR(H15="",COUNTIF(Listas!$H$2:$H$250,H15)&gt;0),OR(J15="",AND(ISNUMBER(J15),J15&gt;0)),OR(K15="",AND(ISNUMBER(K15),K15&gt;=0)),OR(L15="",COUNTIF(Listas!$BC$2:$BC$3,L15)&gt;0))),"Dato inválido",IF(NOT(AND(A15&lt;&gt;"",B15&lt;&gt;"",C15&lt;&gt;"",E15&lt;&gt;"",F15&lt;&gt;"",G15&lt;&gt;"",H15&lt;&gt;"",J15&lt;&gt;"")),"Incompleta","OK")))</f>
        <v/>
      </c>
    </row>
    <row r="16">
      <c r="A16" s="13" t="n"/>
      <c r="B16" s="8" t="n"/>
      <c r="C16" s="8" t="n"/>
      <c r="D16" s="8" t="n"/>
      <c r="E16" s="8" t="n"/>
      <c r="F16" s="13" t="n"/>
      <c r="G16" s="13" t="n"/>
      <c r="H16" s="8" t="n"/>
      <c r="I16" s="15">
        <f>IFERROR(VLOOKUP(H16,Listas!$DK$2:$DL$250,2,FALSE),"")</f>
        <v/>
      </c>
      <c r="J16" s="14" t="n"/>
      <c r="K16" s="16" t="n"/>
      <c r="L16" s="16" t="n"/>
      <c r="M16" s="8" t="n"/>
      <c r="O16" s="17">
        <f>IF(NOT(OR(A16&lt;&gt;"",B16&lt;&gt;"",C16&lt;&gt;"",D16&lt;&gt;"",E16&lt;&gt;"",F16&lt;&gt;"",G16&lt;&gt;"",H16&lt;&gt;"",J16&lt;&gt;"",K16&lt;&gt;"",L16&lt;&gt;"",M16&lt;&gt;"")),"",IF(NOT(AND(OR(A16="",AND(LEN(A16)=12,ISNUMBER(--A16))),OR(B16="",COUNTIF('2. Proyectos'!$A$5:$A$54,B16)&gt;0),OR(D16="",COUNTIF(Listas!$CV$2:$CV$19,D16)&gt;0),OR(E16="",COUNTIF(Listas!$AU$2:$AU$28,E16)&gt;0),OR(F16="",AND(ISNUMBER(F16),F16&gt;=2018,F16&lt;=2025)),OR(G16="",AND(ISNUMBER(G16),G16&gt;=1,G16&lt;=12)),OR(H16="",COUNTIF(Listas!$H$2:$H$250,H16)&gt;0),OR(J16="",AND(ISNUMBER(J16),J16&gt;0)),OR(K16="",AND(ISNUMBER(K16),K16&gt;=0)),OR(L16="",COUNTIF(Listas!$BC$2:$BC$3,L16)&gt;0))),"Dato inválido",IF(NOT(AND(A16&lt;&gt;"",B16&lt;&gt;"",C16&lt;&gt;"",E16&lt;&gt;"",F16&lt;&gt;"",G16&lt;&gt;"",H16&lt;&gt;"",J16&lt;&gt;"")),"Incompleta","OK")))</f>
        <v/>
      </c>
    </row>
    <row r="17">
      <c r="A17" s="18" t="n"/>
      <c r="B17" s="6" t="n"/>
      <c r="C17" s="6" t="n"/>
      <c r="D17" s="6" t="n"/>
      <c r="E17" s="6" t="n"/>
      <c r="F17" s="18" t="n"/>
      <c r="G17" s="18" t="n"/>
      <c r="H17" s="6" t="n"/>
      <c r="I17" s="15">
        <f>IFERROR(VLOOKUP(H17,Listas!$DK$2:$DL$250,2,FALSE),"")</f>
        <v/>
      </c>
      <c r="J17" s="19" t="n"/>
      <c r="K17" s="20" t="n"/>
      <c r="L17" s="20" t="n"/>
      <c r="M17" s="6" t="n"/>
      <c r="O17" s="17">
        <f>IF(NOT(OR(A17&lt;&gt;"",B17&lt;&gt;"",C17&lt;&gt;"",D17&lt;&gt;"",E17&lt;&gt;"",F17&lt;&gt;"",G17&lt;&gt;"",H17&lt;&gt;"",J17&lt;&gt;"",K17&lt;&gt;"",L17&lt;&gt;"",M17&lt;&gt;"")),"",IF(NOT(AND(OR(A17="",AND(LEN(A17)=12,ISNUMBER(--A17))),OR(B17="",COUNTIF('2. Proyectos'!$A$5:$A$54,B17)&gt;0),OR(D17="",COUNTIF(Listas!$CV$2:$CV$19,D17)&gt;0),OR(E17="",COUNTIF(Listas!$AU$2:$AU$28,E17)&gt;0),OR(F17="",AND(ISNUMBER(F17),F17&gt;=2018,F17&lt;=2025)),OR(G17="",AND(ISNUMBER(G17),G17&gt;=1,G17&lt;=12)),OR(H17="",COUNTIF(Listas!$H$2:$H$250,H17)&gt;0),OR(J17="",AND(ISNUMBER(J17),J17&gt;0)),OR(K17="",AND(ISNUMBER(K17),K17&gt;=0)),OR(L17="",COUNTIF(Listas!$BC$2:$BC$3,L17)&gt;0))),"Dato inválido",IF(NOT(AND(A17&lt;&gt;"",B17&lt;&gt;"",C17&lt;&gt;"",E17&lt;&gt;"",F17&lt;&gt;"",G17&lt;&gt;"",H17&lt;&gt;"",J17&lt;&gt;"")),"Incompleta","OK")))</f>
        <v/>
      </c>
    </row>
    <row r="18">
      <c r="A18" s="13" t="n"/>
      <c r="B18" s="8" t="n"/>
      <c r="C18" s="8" t="n"/>
      <c r="D18" s="8" t="n"/>
      <c r="E18" s="8" t="n"/>
      <c r="F18" s="13" t="n"/>
      <c r="G18" s="13" t="n"/>
      <c r="H18" s="8" t="n"/>
      <c r="I18" s="15">
        <f>IFERROR(VLOOKUP(H18,Listas!$DK$2:$DL$250,2,FALSE),"")</f>
        <v/>
      </c>
      <c r="J18" s="14" t="n"/>
      <c r="K18" s="16" t="n"/>
      <c r="L18" s="16" t="n"/>
      <c r="M18" s="8" t="n"/>
      <c r="O18" s="17">
        <f>IF(NOT(OR(A18&lt;&gt;"",B18&lt;&gt;"",C18&lt;&gt;"",D18&lt;&gt;"",E18&lt;&gt;"",F18&lt;&gt;"",G18&lt;&gt;"",H18&lt;&gt;"",J18&lt;&gt;"",K18&lt;&gt;"",L18&lt;&gt;"",M18&lt;&gt;"")),"",IF(NOT(AND(OR(A18="",AND(LEN(A18)=12,ISNUMBER(--A18))),OR(B18="",COUNTIF('2. Proyectos'!$A$5:$A$54,B18)&gt;0),OR(D18="",COUNTIF(Listas!$CV$2:$CV$19,D18)&gt;0),OR(E18="",COUNTIF(Listas!$AU$2:$AU$28,E18)&gt;0),OR(F18="",AND(ISNUMBER(F18),F18&gt;=2018,F18&lt;=2025)),OR(G18="",AND(ISNUMBER(G18),G18&gt;=1,G18&lt;=12)),OR(H18="",COUNTIF(Listas!$H$2:$H$250,H18)&gt;0),OR(J18="",AND(ISNUMBER(J18),J18&gt;0)),OR(K18="",AND(ISNUMBER(K18),K18&gt;=0)),OR(L18="",COUNTIF(Listas!$BC$2:$BC$3,L18)&gt;0))),"Dato inválido",IF(NOT(AND(A18&lt;&gt;"",B18&lt;&gt;"",C18&lt;&gt;"",E18&lt;&gt;"",F18&lt;&gt;"",G18&lt;&gt;"",H18&lt;&gt;"",J18&lt;&gt;"")),"Incompleta","OK")))</f>
        <v/>
      </c>
    </row>
    <row r="19">
      <c r="A19" s="18" t="n"/>
      <c r="B19" s="6" t="n"/>
      <c r="C19" s="6" t="n"/>
      <c r="D19" s="6" t="n"/>
      <c r="E19" s="6" t="n"/>
      <c r="F19" s="18" t="n"/>
      <c r="G19" s="18" t="n"/>
      <c r="H19" s="6" t="n"/>
      <c r="I19" s="15">
        <f>IFERROR(VLOOKUP(H19,Listas!$DK$2:$DL$250,2,FALSE),"")</f>
        <v/>
      </c>
      <c r="J19" s="19" t="n"/>
      <c r="K19" s="20" t="n"/>
      <c r="L19" s="20" t="n"/>
      <c r="M19" s="6" t="n"/>
      <c r="O19" s="17">
        <f>IF(NOT(OR(A19&lt;&gt;"",B19&lt;&gt;"",C19&lt;&gt;"",D19&lt;&gt;"",E19&lt;&gt;"",F19&lt;&gt;"",G19&lt;&gt;"",H19&lt;&gt;"",J19&lt;&gt;"",K19&lt;&gt;"",L19&lt;&gt;"",M19&lt;&gt;"")),"",IF(NOT(AND(OR(A19="",AND(LEN(A19)=12,ISNUMBER(--A19))),OR(B19="",COUNTIF('2. Proyectos'!$A$5:$A$54,B19)&gt;0),OR(D19="",COUNTIF(Listas!$CV$2:$CV$19,D19)&gt;0),OR(E19="",COUNTIF(Listas!$AU$2:$AU$28,E19)&gt;0),OR(F19="",AND(ISNUMBER(F19),F19&gt;=2018,F19&lt;=2025)),OR(G19="",AND(ISNUMBER(G19),G19&gt;=1,G19&lt;=12)),OR(H19="",COUNTIF(Listas!$H$2:$H$250,H19)&gt;0),OR(J19="",AND(ISNUMBER(J19),J19&gt;0)),OR(K19="",AND(ISNUMBER(K19),K19&gt;=0)),OR(L19="",COUNTIF(Listas!$BC$2:$BC$3,L19)&gt;0))),"Dato inválido",IF(NOT(AND(A19&lt;&gt;"",B19&lt;&gt;"",C19&lt;&gt;"",E19&lt;&gt;"",F19&lt;&gt;"",G19&lt;&gt;"",H19&lt;&gt;"",J19&lt;&gt;"")),"Incompleta","OK")))</f>
        <v/>
      </c>
    </row>
    <row r="20">
      <c r="A20" s="13" t="n"/>
      <c r="B20" s="8" t="n"/>
      <c r="C20" s="8" t="n"/>
      <c r="D20" s="8" t="n"/>
      <c r="E20" s="8" t="n"/>
      <c r="F20" s="13" t="n"/>
      <c r="G20" s="13" t="n"/>
      <c r="H20" s="8" t="n"/>
      <c r="I20" s="15">
        <f>IFERROR(VLOOKUP(H20,Listas!$DK$2:$DL$250,2,FALSE),"")</f>
        <v/>
      </c>
      <c r="J20" s="14" t="n"/>
      <c r="K20" s="16" t="n"/>
      <c r="L20" s="16" t="n"/>
      <c r="M20" s="8" t="n"/>
      <c r="O20" s="17">
        <f>IF(NOT(OR(A20&lt;&gt;"",B20&lt;&gt;"",C20&lt;&gt;"",D20&lt;&gt;"",E20&lt;&gt;"",F20&lt;&gt;"",G20&lt;&gt;"",H20&lt;&gt;"",J20&lt;&gt;"",K20&lt;&gt;"",L20&lt;&gt;"",M20&lt;&gt;"")),"",IF(NOT(AND(OR(A20="",AND(LEN(A20)=12,ISNUMBER(--A20))),OR(B20="",COUNTIF('2. Proyectos'!$A$5:$A$54,B20)&gt;0),OR(D20="",COUNTIF(Listas!$CV$2:$CV$19,D20)&gt;0),OR(E20="",COUNTIF(Listas!$AU$2:$AU$28,E20)&gt;0),OR(F20="",AND(ISNUMBER(F20),F20&gt;=2018,F20&lt;=2025)),OR(G20="",AND(ISNUMBER(G20),G20&gt;=1,G20&lt;=12)),OR(H20="",COUNTIF(Listas!$H$2:$H$250,H20)&gt;0),OR(J20="",AND(ISNUMBER(J20),J20&gt;0)),OR(K20="",AND(ISNUMBER(K20),K20&gt;=0)),OR(L20="",COUNTIF(Listas!$BC$2:$BC$3,L20)&gt;0))),"Dato inválido",IF(NOT(AND(A20&lt;&gt;"",B20&lt;&gt;"",C20&lt;&gt;"",E20&lt;&gt;"",F20&lt;&gt;"",G20&lt;&gt;"",H20&lt;&gt;"",J20&lt;&gt;"")),"Incompleta","OK")))</f>
        <v/>
      </c>
    </row>
    <row r="21">
      <c r="A21" s="18" t="n"/>
      <c r="B21" s="6" t="n"/>
      <c r="C21" s="6" t="n"/>
      <c r="D21" s="6" t="n"/>
      <c r="E21" s="6" t="n"/>
      <c r="F21" s="18" t="n"/>
      <c r="G21" s="18" t="n"/>
      <c r="H21" s="6" t="n"/>
      <c r="I21" s="15">
        <f>IFERROR(VLOOKUP(H21,Listas!$DK$2:$DL$250,2,FALSE),"")</f>
        <v/>
      </c>
      <c r="J21" s="19" t="n"/>
      <c r="K21" s="20" t="n"/>
      <c r="L21" s="20" t="n"/>
      <c r="M21" s="6" t="n"/>
      <c r="O21" s="17">
        <f>IF(NOT(OR(A21&lt;&gt;"",B21&lt;&gt;"",C21&lt;&gt;"",D21&lt;&gt;"",E21&lt;&gt;"",F21&lt;&gt;"",G21&lt;&gt;"",H21&lt;&gt;"",J21&lt;&gt;"",K21&lt;&gt;"",L21&lt;&gt;"",M21&lt;&gt;"")),"",IF(NOT(AND(OR(A21="",AND(LEN(A21)=12,ISNUMBER(--A21))),OR(B21="",COUNTIF('2. Proyectos'!$A$5:$A$54,B21)&gt;0),OR(D21="",COUNTIF(Listas!$CV$2:$CV$19,D21)&gt;0),OR(E21="",COUNTIF(Listas!$AU$2:$AU$28,E21)&gt;0),OR(F21="",AND(ISNUMBER(F21),F21&gt;=2018,F21&lt;=2025)),OR(G21="",AND(ISNUMBER(G21),G21&gt;=1,G21&lt;=12)),OR(H21="",COUNTIF(Listas!$H$2:$H$250,H21)&gt;0),OR(J21="",AND(ISNUMBER(J21),J21&gt;0)),OR(K21="",AND(ISNUMBER(K21),K21&gt;=0)),OR(L21="",COUNTIF(Listas!$BC$2:$BC$3,L21)&gt;0))),"Dato inválido",IF(NOT(AND(A21&lt;&gt;"",B21&lt;&gt;"",C21&lt;&gt;"",E21&lt;&gt;"",F21&lt;&gt;"",G21&lt;&gt;"",H21&lt;&gt;"",J21&lt;&gt;"")),"Incompleta","OK")))</f>
        <v/>
      </c>
    </row>
    <row r="22">
      <c r="A22" s="13" t="n"/>
      <c r="B22" s="8" t="n"/>
      <c r="C22" s="8" t="n"/>
      <c r="D22" s="8" t="n"/>
      <c r="E22" s="8" t="n"/>
      <c r="F22" s="13" t="n"/>
      <c r="G22" s="13" t="n"/>
      <c r="H22" s="8" t="n"/>
      <c r="I22" s="15">
        <f>IFERROR(VLOOKUP(H22,Listas!$DK$2:$DL$250,2,FALSE),"")</f>
        <v/>
      </c>
      <c r="J22" s="14" t="n"/>
      <c r="K22" s="16" t="n"/>
      <c r="L22" s="16" t="n"/>
      <c r="M22" s="8" t="n"/>
      <c r="O22" s="17">
        <f>IF(NOT(OR(A22&lt;&gt;"",B22&lt;&gt;"",C22&lt;&gt;"",D22&lt;&gt;"",E22&lt;&gt;"",F22&lt;&gt;"",G22&lt;&gt;"",H22&lt;&gt;"",J22&lt;&gt;"",K22&lt;&gt;"",L22&lt;&gt;"",M22&lt;&gt;"")),"",IF(NOT(AND(OR(A22="",AND(LEN(A22)=12,ISNUMBER(--A22))),OR(B22="",COUNTIF('2. Proyectos'!$A$5:$A$54,B22)&gt;0),OR(D22="",COUNTIF(Listas!$CV$2:$CV$19,D22)&gt;0),OR(E22="",COUNTIF(Listas!$AU$2:$AU$28,E22)&gt;0),OR(F22="",AND(ISNUMBER(F22),F22&gt;=2018,F22&lt;=2025)),OR(G22="",AND(ISNUMBER(G22),G22&gt;=1,G22&lt;=12)),OR(H22="",COUNTIF(Listas!$H$2:$H$250,H22)&gt;0),OR(J22="",AND(ISNUMBER(J22),J22&gt;0)),OR(K22="",AND(ISNUMBER(K22),K22&gt;=0)),OR(L22="",COUNTIF(Listas!$BC$2:$BC$3,L22)&gt;0))),"Dato inválido",IF(NOT(AND(A22&lt;&gt;"",B22&lt;&gt;"",C22&lt;&gt;"",E22&lt;&gt;"",F22&lt;&gt;"",G22&lt;&gt;"",H22&lt;&gt;"",J22&lt;&gt;"")),"Incompleta","OK")))</f>
        <v/>
      </c>
    </row>
    <row r="23">
      <c r="A23" s="18" t="n"/>
      <c r="B23" s="6" t="n"/>
      <c r="C23" s="6" t="n"/>
      <c r="D23" s="6" t="n"/>
      <c r="E23" s="6" t="n"/>
      <c r="F23" s="18" t="n"/>
      <c r="G23" s="18" t="n"/>
      <c r="H23" s="6" t="n"/>
      <c r="I23" s="15">
        <f>IFERROR(VLOOKUP(H23,Listas!$DK$2:$DL$250,2,FALSE),"")</f>
        <v/>
      </c>
      <c r="J23" s="19" t="n"/>
      <c r="K23" s="20" t="n"/>
      <c r="L23" s="20" t="n"/>
      <c r="M23" s="6" t="n"/>
      <c r="O23" s="17">
        <f>IF(NOT(OR(A23&lt;&gt;"",B23&lt;&gt;"",C23&lt;&gt;"",D23&lt;&gt;"",E23&lt;&gt;"",F23&lt;&gt;"",G23&lt;&gt;"",H23&lt;&gt;"",J23&lt;&gt;"",K23&lt;&gt;"",L23&lt;&gt;"",M23&lt;&gt;"")),"",IF(NOT(AND(OR(A23="",AND(LEN(A23)=12,ISNUMBER(--A23))),OR(B23="",COUNTIF('2. Proyectos'!$A$5:$A$54,B23)&gt;0),OR(D23="",COUNTIF(Listas!$CV$2:$CV$19,D23)&gt;0),OR(E23="",COUNTIF(Listas!$AU$2:$AU$28,E23)&gt;0),OR(F23="",AND(ISNUMBER(F23),F23&gt;=2018,F23&lt;=2025)),OR(G23="",AND(ISNUMBER(G23),G23&gt;=1,G23&lt;=12)),OR(H23="",COUNTIF(Listas!$H$2:$H$250,H23)&gt;0),OR(J23="",AND(ISNUMBER(J23),J23&gt;0)),OR(K23="",AND(ISNUMBER(K23),K23&gt;=0)),OR(L23="",COUNTIF(Listas!$BC$2:$BC$3,L23)&gt;0))),"Dato inválido",IF(NOT(AND(A23&lt;&gt;"",B23&lt;&gt;"",C23&lt;&gt;"",E23&lt;&gt;"",F23&lt;&gt;"",G23&lt;&gt;"",H23&lt;&gt;"",J23&lt;&gt;"")),"Incompleta","OK")))</f>
        <v/>
      </c>
    </row>
    <row r="24">
      <c r="A24" s="13" t="n"/>
      <c r="B24" s="8" t="n"/>
      <c r="C24" s="8" t="n"/>
      <c r="D24" s="8" t="n"/>
      <c r="E24" s="8" t="n"/>
      <c r="F24" s="13" t="n"/>
      <c r="G24" s="13" t="n"/>
      <c r="H24" s="8" t="n"/>
      <c r="I24" s="15">
        <f>IFERROR(VLOOKUP(H24,Listas!$DK$2:$DL$250,2,FALSE),"")</f>
        <v/>
      </c>
      <c r="J24" s="14" t="n"/>
      <c r="K24" s="16" t="n"/>
      <c r="L24" s="16" t="n"/>
      <c r="M24" s="8" t="n"/>
      <c r="O24" s="17">
        <f>IF(NOT(OR(A24&lt;&gt;"",B24&lt;&gt;"",C24&lt;&gt;"",D24&lt;&gt;"",E24&lt;&gt;"",F24&lt;&gt;"",G24&lt;&gt;"",H24&lt;&gt;"",J24&lt;&gt;"",K24&lt;&gt;"",L24&lt;&gt;"",M24&lt;&gt;"")),"",IF(NOT(AND(OR(A24="",AND(LEN(A24)=12,ISNUMBER(--A24))),OR(B24="",COUNTIF('2. Proyectos'!$A$5:$A$54,B24)&gt;0),OR(D24="",COUNTIF(Listas!$CV$2:$CV$19,D24)&gt;0),OR(E24="",COUNTIF(Listas!$AU$2:$AU$28,E24)&gt;0),OR(F24="",AND(ISNUMBER(F24),F24&gt;=2018,F24&lt;=2025)),OR(G24="",AND(ISNUMBER(G24),G24&gt;=1,G24&lt;=12)),OR(H24="",COUNTIF(Listas!$H$2:$H$250,H24)&gt;0),OR(J24="",AND(ISNUMBER(J24),J24&gt;0)),OR(K24="",AND(ISNUMBER(K24),K24&gt;=0)),OR(L24="",COUNTIF(Listas!$BC$2:$BC$3,L24)&gt;0))),"Dato inválido",IF(NOT(AND(A24&lt;&gt;"",B24&lt;&gt;"",C24&lt;&gt;"",E24&lt;&gt;"",F24&lt;&gt;"",G24&lt;&gt;"",H24&lt;&gt;"",J24&lt;&gt;"")),"Incompleta","OK")))</f>
        <v/>
      </c>
    </row>
    <row r="25">
      <c r="A25" s="18" t="n"/>
      <c r="B25" s="6" t="n"/>
      <c r="C25" s="6" t="n"/>
      <c r="D25" s="6" t="n"/>
      <c r="E25" s="6" t="n"/>
      <c r="F25" s="18" t="n"/>
      <c r="G25" s="18" t="n"/>
      <c r="H25" s="6" t="n"/>
      <c r="I25" s="15">
        <f>IFERROR(VLOOKUP(H25,Listas!$DK$2:$DL$250,2,FALSE),"")</f>
        <v/>
      </c>
      <c r="J25" s="19" t="n"/>
      <c r="K25" s="20" t="n"/>
      <c r="L25" s="20" t="n"/>
      <c r="M25" s="6" t="n"/>
      <c r="O25" s="17">
        <f>IF(NOT(OR(A25&lt;&gt;"",B25&lt;&gt;"",C25&lt;&gt;"",D25&lt;&gt;"",E25&lt;&gt;"",F25&lt;&gt;"",G25&lt;&gt;"",H25&lt;&gt;"",J25&lt;&gt;"",K25&lt;&gt;"",L25&lt;&gt;"",M25&lt;&gt;"")),"",IF(NOT(AND(OR(A25="",AND(LEN(A25)=12,ISNUMBER(--A25))),OR(B25="",COUNTIF('2. Proyectos'!$A$5:$A$54,B25)&gt;0),OR(D25="",COUNTIF(Listas!$CV$2:$CV$19,D25)&gt;0),OR(E25="",COUNTIF(Listas!$AU$2:$AU$28,E25)&gt;0),OR(F25="",AND(ISNUMBER(F25),F25&gt;=2018,F25&lt;=2025)),OR(G25="",AND(ISNUMBER(G25),G25&gt;=1,G25&lt;=12)),OR(H25="",COUNTIF(Listas!$H$2:$H$250,H25)&gt;0),OR(J25="",AND(ISNUMBER(J25),J25&gt;0)),OR(K25="",AND(ISNUMBER(K25),K25&gt;=0)),OR(L25="",COUNTIF(Listas!$BC$2:$BC$3,L25)&gt;0))),"Dato inválido",IF(NOT(AND(A25&lt;&gt;"",B25&lt;&gt;"",C25&lt;&gt;"",E25&lt;&gt;"",F25&lt;&gt;"",G25&lt;&gt;"",H25&lt;&gt;"",J25&lt;&gt;"")),"Incompleta","OK")))</f>
        <v/>
      </c>
    </row>
    <row r="26">
      <c r="A26" s="13" t="n"/>
      <c r="B26" s="8" t="n"/>
      <c r="C26" s="8" t="n"/>
      <c r="D26" s="8" t="n"/>
      <c r="E26" s="8" t="n"/>
      <c r="F26" s="13" t="n"/>
      <c r="G26" s="13" t="n"/>
      <c r="H26" s="8" t="n"/>
      <c r="I26" s="15">
        <f>IFERROR(VLOOKUP(H26,Listas!$DK$2:$DL$250,2,FALSE),"")</f>
        <v/>
      </c>
      <c r="J26" s="14" t="n"/>
      <c r="K26" s="16" t="n"/>
      <c r="L26" s="16" t="n"/>
      <c r="M26" s="8" t="n"/>
      <c r="O26" s="17">
        <f>IF(NOT(OR(A26&lt;&gt;"",B26&lt;&gt;"",C26&lt;&gt;"",D26&lt;&gt;"",E26&lt;&gt;"",F26&lt;&gt;"",G26&lt;&gt;"",H26&lt;&gt;"",J26&lt;&gt;"",K26&lt;&gt;"",L26&lt;&gt;"",M26&lt;&gt;"")),"",IF(NOT(AND(OR(A26="",AND(LEN(A26)=12,ISNUMBER(--A26))),OR(B26="",COUNTIF('2. Proyectos'!$A$5:$A$54,B26)&gt;0),OR(D26="",COUNTIF(Listas!$CV$2:$CV$19,D26)&gt;0),OR(E26="",COUNTIF(Listas!$AU$2:$AU$28,E26)&gt;0),OR(F26="",AND(ISNUMBER(F26),F26&gt;=2018,F26&lt;=2025)),OR(G26="",AND(ISNUMBER(G26),G26&gt;=1,G26&lt;=12)),OR(H26="",COUNTIF(Listas!$H$2:$H$250,H26)&gt;0),OR(J26="",AND(ISNUMBER(J26),J26&gt;0)),OR(K26="",AND(ISNUMBER(K26),K26&gt;=0)),OR(L26="",COUNTIF(Listas!$BC$2:$BC$3,L26)&gt;0))),"Dato inválido",IF(NOT(AND(A26&lt;&gt;"",B26&lt;&gt;"",C26&lt;&gt;"",E26&lt;&gt;"",F26&lt;&gt;"",G26&lt;&gt;"",H26&lt;&gt;"",J26&lt;&gt;"")),"Incompleta","OK")))</f>
        <v/>
      </c>
    </row>
    <row r="27">
      <c r="A27" s="18" t="n"/>
      <c r="B27" s="6" t="n"/>
      <c r="C27" s="6" t="n"/>
      <c r="D27" s="6" t="n"/>
      <c r="E27" s="6" t="n"/>
      <c r="F27" s="18" t="n"/>
      <c r="G27" s="18" t="n"/>
      <c r="H27" s="6" t="n"/>
      <c r="I27" s="15">
        <f>IFERROR(VLOOKUP(H27,Listas!$DK$2:$DL$250,2,FALSE),"")</f>
        <v/>
      </c>
      <c r="J27" s="19" t="n"/>
      <c r="K27" s="20" t="n"/>
      <c r="L27" s="20" t="n"/>
      <c r="M27" s="6" t="n"/>
      <c r="O27" s="17">
        <f>IF(NOT(OR(A27&lt;&gt;"",B27&lt;&gt;"",C27&lt;&gt;"",D27&lt;&gt;"",E27&lt;&gt;"",F27&lt;&gt;"",G27&lt;&gt;"",H27&lt;&gt;"",J27&lt;&gt;"",K27&lt;&gt;"",L27&lt;&gt;"",M27&lt;&gt;"")),"",IF(NOT(AND(OR(A27="",AND(LEN(A27)=12,ISNUMBER(--A27))),OR(B27="",COUNTIF('2. Proyectos'!$A$5:$A$54,B27)&gt;0),OR(D27="",COUNTIF(Listas!$CV$2:$CV$19,D27)&gt;0),OR(E27="",COUNTIF(Listas!$AU$2:$AU$28,E27)&gt;0),OR(F27="",AND(ISNUMBER(F27),F27&gt;=2018,F27&lt;=2025)),OR(G27="",AND(ISNUMBER(G27),G27&gt;=1,G27&lt;=12)),OR(H27="",COUNTIF(Listas!$H$2:$H$250,H27)&gt;0),OR(J27="",AND(ISNUMBER(J27),J27&gt;0)),OR(K27="",AND(ISNUMBER(K27),K27&gt;=0)),OR(L27="",COUNTIF(Listas!$BC$2:$BC$3,L27)&gt;0))),"Dato inválido",IF(NOT(AND(A27&lt;&gt;"",B27&lt;&gt;"",C27&lt;&gt;"",E27&lt;&gt;"",F27&lt;&gt;"",G27&lt;&gt;"",H27&lt;&gt;"",J27&lt;&gt;"")),"Incompleta","OK")))</f>
        <v/>
      </c>
    </row>
    <row r="28">
      <c r="A28" s="13" t="n"/>
      <c r="B28" s="8" t="n"/>
      <c r="C28" s="8" t="n"/>
      <c r="D28" s="8" t="n"/>
      <c r="E28" s="8" t="n"/>
      <c r="F28" s="13" t="n"/>
      <c r="G28" s="13" t="n"/>
      <c r="H28" s="8" t="n"/>
      <c r="I28" s="15">
        <f>IFERROR(VLOOKUP(H28,Listas!$DK$2:$DL$250,2,FALSE),"")</f>
        <v/>
      </c>
      <c r="J28" s="14" t="n"/>
      <c r="K28" s="16" t="n"/>
      <c r="L28" s="16" t="n"/>
      <c r="M28" s="8" t="n"/>
      <c r="O28" s="17">
        <f>IF(NOT(OR(A28&lt;&gt;"",B28&lt;&gt;"",C28&lt;&gt;"",D28&lt;&gt;"",E28&lt;&gt;"",F28&lt;&gt;"",G28&lt;&gt;"",H28&lt;&gt;"",J28&lt;&gt;"",K28&lt;&gt;"",L28&lt;&gt;"",M28&lt;&gt;"")),"",IF(NOT(AND(OR(A28="",AND(LEN(A28)=12,ISNUMBER(--A28))),OR(B28="",COUNTIF('2. Proyectos'!$A$5:$A$54,B28)&gt;0),OR(D28="",COUNTIF(Listas!$CV$2:$CV$19,D28)&gt;0),OR(E28="",COUNTIF(Listas!$AU$2:$AU$28,E28)&gt;0),OR(F28="",AND(ISNUMBER(F28),F28&gt;=2018,F28&lt;=2025)),OR(G28="",AND(ISNUMBER(G28),G28&gt;=1,G28&lt;=12)),OR(H28="",COUNTIF(Listas!$H$2:$H$250,H28)&gt;0),OR(J28="",AND(ISNUMBER(J28),J28&gt;0)),OR(K28="",AND(ISNUMBER(K28),K28&gt;=0)),OR(L28="",COUNTIF(Listas!$BC$2:$BC$3,L28)&gt;0))),"Dato inválido",IF(NOT(AND(A28&lt;&gt;"",B28&lt;&gt;"",C28&lt;&gt;"",E28&lt;&gt;"",F28&lt;&gt;"",G28&lt;&gt;"",H28&lt;&gt;"",J28&lt;&gt;"")),"Incompleta","OK")))</f>
        <v/>
      </c>
    </row>
    <row r="29">
      <c r="A29" s="18" t="n"/>
      <c r="B29" s="6" t="n"/>
      <c r="C29" s="6" t="n"/>
      <c r="D29" s="6" t="n"/>
      <c r="E29" s="6" t="n"/>
      <c r="F29" s="18" t="n"/>
      <c r="G29" s="18" t="n"/>
      <c r="H29" s="6" t="n"/>
      <c r="I29" s="15">
        <f>IFERROR(VLOOKUP(H29,Listas!$DK$2:$DL$250,2,FALSE),"")</f>
        <v/>
      </c>
      <c r="J29" s="19" t="n"/>
      <c r="K29" s="20" t="n"/>
      <c r="L29" s="20" t="n"/>
      <c r="M29" s="6" t="n"/>
      <c r="O29" s="17">
        <f>IF(NOT(OR(A29&lt;&gt;"",B29&lt;&gt;"",C29&lt;&gt;"",D29&lt;&gt;"",E29&lt;&gt;"",F29&lt;&gt;"",G29&lt;&gt;"",H29&lt;&gt;"",J29&lt;&gt;"",K29&lt;&gt;"",L29&lt;&gt;"",M29&lt;&gt;"")),"",IF(NOT(AND(OR(A29="",AND(LEN(A29)=12,ISNUMBER(--A29))),OR(B29="",COUNTIF('2. Proyectos'!$A$5:$A$54,B29)&gt;0),OR(D29="",COUNTIF(Listas!$CV$2:$CV$19,D29)&gt;0),OR(E29="",COUNTIF(Listas!$AU$2:$AU$28,E29)&gt;0),OR(F29="",AND(ISNUMBER(F29),F29&gt;=2018,F29&lt;=2025)),OR(G29="",AND(ISNUMBER(G29),G29&gt;=1,G29&lt;=12)),OR(H29="",COUNTIF(Listas!$H$2:$H$250,H29)&gt;0),OR(J29="",AND(ISNUMBER(J29),J29&gt;0)),OR(K29="",AND(ISNUMBER(K29),K29&gt;=0)),OR(L29="",COUNTIF(Listas!$BC$2:$BC$3,L29)&gt;0))),"Dato inválido",IF(NOT(AND(A29&lt;&gt;"",B29&lt;&gt;"",C29&lt;&gt;"",E29&lt;&gt;"",F29&lt;&gt;"",G29&lt;&gt;"",H29&lt;&gt;"",J29&lt;&gt;"")),"Incompleta","OK")))</f>
        <v/>
      </c>
    </row>
    <row r="30">
      <c r="A30" s="13" t="n"/>
      <c r="B30" s="8" t="n"/>
      <c r="C30" s="8" t="n"/>
      <c r="D30" s="8" t="n"/>
      <c r="E30" s="8" t="n"/>
      <c r="F30" s="13" t="n"/>
      <c r="G30" s="13" t="n"/>
      <c r="H30" s="8" t="n"/>
      <c r="I30" s="15">
        <f>IFERROR(VLOOKUP(H30,Listas!$DK$2:$DL$250,2,FALSE),"")</f>
        <v/>
      </c>
      <c r="J30" s="14" t="n"/>
      <c r="K30" s="16" t="n"/>
      <c r="L30" s="16" t="n"/>
      <c r="M30" s="8" t="n"/>
      <c r="O30" s="17">
        <f>IF(NOT(OR(A30&lt;&gt;"",B30&lt;&gt;"",C30&lt;&gt;"",D30&lt;&gt;"",E30&lt;&gt;"",F30&lt;&gt;"",G30&lt;&gt;"",H30&lt;&gt;"",J30&lt;&gt;"",K30&lt;&gt;"",L30&lt;&gt;"",M30&lt;&gt;"")),"",IF(NOT(AND(OR(A30="",AND(LEN(A30)=12,ISNUMBER(--A30))),OR(B30="",COUNTIF('2. Proyectos'!$A$5:$A$54,B30)&gt;0),OR(D30="",COUNTIF(Listas!$CV$2:$CV$19,D30)&gt;0),OR(E30="",COUNTIF(Listas!$AU$2:$AU$28,E30)&gt;0),OR(F30="",AND(ISNUMBER(F30),F30&gt;=2018,F30&lt;=2025)),OR(G30="",AND(ISNUMBER(G30),G30&gt;=1,G30&lt;=12)),OR(H30="",COUNTIF(Listas!$H$2:$H$250,H30)&gt;0),OR(J30="",AND(ISNUMBER(J30),J30&gt;0)),OR(K30="",AND(ISNUMBER(K30),K30&gt;=0)),OR(L30="",COUNTIF(Listas!$BC$2:$BC$3,L30)&gt;0))),"Dato inválido",IF(NOT(AND(A30&lt;&gt;"",B30&lt;&gt;"",C30&lt;&gt;"",E30&lt;&gt;"",F30&lt;&gt;"",G30&lt;&gt;"",H30&lt;&gt;"",J30&lt;&gt;"")),"Incompleta","OK")))</f>
        <v/>
      </c>
    </row>
    <row r="31">
      <c r="A31" s="18" t="n"/>
      <c r="B31" s="6" t="n"/>
      <c r="C31" s="6" t="n"/>
      <c r="D31" s="6" t="n"/>
      <c r="E31" s="6" t="n"/>
      <c r="F31" s="18" t="n"/>
      <c r="G31" s="18" t="n"/>
      <c r="H31" s="6" t="n"/>
      <c r="I31" s="15">
        <f>IFERROR(VLOOKUP(H31,Listas!$DK$2:$DL$250,2,FALSE),"")</f>
        <v/>
      </c>
      <c r="J31" s="19" t="n"/>
      <c r="K31" s="20" t="n"/>
      <c r="L31" s="20" t="n"/>
      <c r="M31" s="6" t="n"/>
      <c r="O31" s="17">
        <f>IF(NOT(OR(A31&lt;&gt;"",B31&lt;&gt;"",C31&lt;&gt;"",D31&lt;&gt;"",E31&lt;&gt;"",F31&lt;&gt;"",G31&lt;&gt;"",H31&lt;&gt;"",J31&lt;&gt;"",K31&lt;&gt;"",L31&lt;&gt;"",M31&lt;&gt;"")),"",IF(NOT(AND(OR(A31="",AND(LEN(A31)=12,ISNUMBER(--A31))),OR(B31="",COUNTIF('2. Proyectos'!$A$5:$A$54,B31)&gt;0),OR(D31="",COUNTIF(Listas!$CV$2:$CV$19,D31)&gt;0),OR(E31="",COUNTIF(Listas!$AU$2:$AU$28,E31)&gt;0),OR(F31="",AND(ISNUMBER(F31),F31&gt;=2018,F31&lt;=2025)),OR(G31="",AND(ISNUMBER(G31),G31&gt;=1,G31&lt;=12)),OR(H31="",COUNTIF(Listas!$H$2:$H$250,H31)&gt;0),OR(J31="",AND(ISNUMBER(J31),J31&gt;0)),OR(K31="",AND(ISNUMBER(K31),K31&gt;=0)),OR(L31="",COUNTIF(Listas!$BC$2:$BC$3,L31)&gt;0))),"Dato inválido",IF(NOT(AND(A31&lt;&gt;"",B31&lt;&gt;"",C31&lt;&gt;"",E31&lt;&gt;"",F31&lt;&gt;"",G31&lt;&gt;"",H31&lt;&gt;"",J31&lt;&gt;"")),"Incompleta","OK")))</f>
        <v/>
      </c>
    </row>
    <row r="32">
      <c r="A32" s="13" t="n"/>
      <c r="B32" s="8" t="n"/>
      <c r="C32" s="8" t="n"/>
      <c r="D32" s="8" t="n"/>
      <c r="E32" s="8" t="n"/>
      <c r="F32" s="13" t="n"/>
      <c r="G32" s="13" t="n"/>
      <c r="H32" s="8" t="n"/>
      <c r="I32" s="15">
        <f>IFERROR(VLOOKUP(H32,Listas!$DK$2:$DL$250,2,FALSE),"")</f>
        <v/>
      </c>
      <c r="J32" s="14" t="n"/>
      <c r="K32" s="16" t="n"/>
      <c r="L32" s="16" t="n"/>
      <c r="M32" s="8" t="n"/>
      <c r="O32" s="17">
        <f>IF(NOT(OR(A32&lt;&gt;"",B32&lt;&gt;"",C32&lt;&gt;"",D32&lt;&gt;"",E32&lt;&gt;"",F32&lt;&gt;"",G32&lt;&gt;"",H32&lt;&gt;"",J32&lt;&gt;"",K32&lt;&gt;"",L32&lt;&gt;"",M32&lt;&gt;"")),"",IF(NOT(AND(OR(A32="",AND(LEN(A32)=12,ISNUMBER(--A32))),OR(B32="",COUNTIF('2. Proyectos'!$A$5:$A$54,B32)&gt;0),OR(D32="",COUNTIF(Listas!$CV$2:$CV$19,D32)&gt;0),OR(E32="",COUNTIF(Listas!$AU$2:$AU$28,E32)&gt;0),OR(F32="",AND(ISNUMBER(F32),F32&gt;=2018,F32&lt;=2025)),OR(G32="",AND(ISNUMBER(G32),G32&gt;=1,G32&lt;=12)),OR(H32="",COUNTIF(Listas!$H$2:$H$250,H32)&gt;0),OR(J32="",AND(ISNUMBER(J32),J32&gt;0)),OR(K32="",AND(ISNUMBER(K32),K32&gt;=0)),OR(L32="",COUNTIF(Listas!$BC$2:$BC$3,L32)&gt;0))),"Dato inválido",IF(NOT(AND(A32&lt;&gt;"",B32&lt;&gt;"",C32&lt;&gt;"",E32&lt;&gt;"",F32&lt;&gt;"",G32&lt;&gt;"",H32&lt;&gt;"",J32&lt;&gt;"")),"Incompleta","OK")))</f>
        <v/>
      </c>
    </row>
    <row r="33">
      <c r="A33" s="18" t="n"/>
      <c r="B33" s="6" t="n"/>
      <c r="C33" s="6" t="n"/>
      <c r="D33" s="6" t="n"/>
      <c r="E33" s="6" t="n"/>
      <c r="F33" s="18" t="n"/>
      <c r="G33" s="18" t="n"/>
      <c r="H33" s="6" t="n"/>
      <c r="I33" s="15">
        <f>IFERROR(VLOOKUP(H33,Listas!$DK$2:$DL$250,2,FALSE),"")</f>
        <v/>
      </c>
      <c r="J33" s="19" t="n"/>
      <c r="K33" s="20" t="n"/>
      <c r="L33" s="20" t="n"/>
      <c r="M33" s="6" t="n"/>
      <c r="O33" s="17">
        <f>IF(NOT(OR(A33&lt;&gt;"",B33&lt;&gt;"",C33&lt;&gt;"",D33&lt;&gt;"",E33&lt;&gt;"",F33&lt;&gt;"",G33&lt;&gt;"",H33&lt;&gt;"",J33&lt;&gt;"",K33&lt;&gt;"",L33&lt;&gt;"",M33&lt;&gt;"")),"",IF(NOT(AND(OR(A33="",AND(LEN(A33)=12,ISNUMBER(--A33))),OR(B33="",COUNTIF('2. Proyectos'!$A$5:$A$54,B33)&gt;0),OR(D33="",COUNTIF(Listas!$CV$2:$CV$19,D33)&gt;0),OR(E33="",COUNTIF(Listas!$AU$2:$AU$28,E33)&gt;0),OR(F33="",AND(ISNUMBER(F33),F33&gt;=2018,F33&lt;=2025)),OR(G33="",AND(ISNUMBER(G33),G33&gt;=1,G33&lt;=12)),OR(H33="",COUNTIF(Listas!$H$2:$H$250,H33)&gt;0),OR(J33="",AND(ISNUMBER(J33),J33&gt;0)),OR(K33="",AND(ISNUMBER(K33),K33&gt;=0)),OR(L33="",COUNTIF(Listas!$BC$2:$BC$3,L33)&gt;0))),"Dato inválido",IF(NOT(AND(A33&lt;&gt;"",B33&lt;&gt;"",C33&lt;&gt;"",E33&lt;&gt;"",F33&lt;&gt;"",G33&lt;&gt;"",H33&lt;&gt;"",J33&lt;&gt;"")),"Incompleta","OK")))</f>
        <v/>
      </c>
    </row>
    <row r="34">
      <c r="A34" s="13" t="n"/>
      <c r="B34" s="8" t="n"/>
      <c r="C34" s="8" t="n"/>
      <c r="D34" s="8" t="n"/>
      <c r="E34" s="8" t="n"/>
      <c r="F34" s="13" t="n"/>
      <c r="G34" s="13" t="n"/>
      <c r="H34" s="8" t="n"/>
      <c r="I34" s="15">
        <f>IFERROR(VLOOKUP(H34,Listas!$DK$2:$DL$250,2,FALSE),"")</f>
        <v/>
      </c>
      <c r="J34" s="14" t="n"/>
      <c r="K34" s="16" t="n"/>
      <c r="L34" s="16" t="n"/>
      <c r="M34" s="8" t="n"/>
      <c r="O34" s="17">
        <f>IF(NOT(OR(A34&lt;&gt;"",B34&lt;&gt;"",C34&lt;&gt;"",D34&lt;&gt;"",E34&lt;&gt;"",F34&lt;&gt;"",G34&lt;&gt;"",H34&lt;&gt;"",J34&lt;&gt;"",K34&lt;&gt;"",L34&lt;&gt;"",M34&lt;&gt;"")),"",IF(NOT(AND(OR(A34="",AND(LEN(A34)=12,ISNUMBER(--A34))),OR(B34="",COUNTIF('2. Proyectos'!$A$5:$A$54,B34)&gt;0),OR(D34="",COUNTIF(Listas!$CV$2:$CV$19,D34)&gt;0),OR(E34="",COUNTIF(Listas!$AU$2:$AU$28,E34)&gt;0),OR(F34="",AND(ISNUMBER(F34),F34&gt;=2018,F34&lt;=2025)),OR(G34="",AND(ISNUMBER(G34),G34&gt;=1,G34&lt;=12)),OR(H34="",COUNTIF(Listas!$H$2:$H$250,H34)&gt;0),OR(J34="",AND(ISNUMBER(J34),J34&gt;0)),OR(K34="",AND(ISNUMBER(K34),K34&gt;=0)),OR(L34="",COUNTIF(Listas!$BC$2:$BC$3,L34)&gt;0))),"Dato inválido",IF(NOT(AND(A34&lt;&gt;"",B34&lt;&gt;"",C34&lt;&gt;"",E34&lt;&gt;"",F34&lt;&gt;"",G34&lt;&gt;"",H34&lt;&gt;"",J34&lt;&gt;"")),"Incompleta","OK")))</f>
        <v/>
      </c>
    </row>
    <row r="35">
      <c r="A35" s="18" t="n"/>
      <c r="B35" s="6" t="n"/>
      <c r="C35" s="6" t="n"/>
      <c r="D35" s="6" t="n"/>
      <c r="E35" s="6" t="n"/>
      <c r="F35" s="18" t="n"/>
      <c r="G35" s="18" t="n"/>
      <c r="H35" s="6" t="n"/>
      <c r="I35" s="15">
        <f>IFERROR(VLOOKUP(H35,Listas!$DK$2:$DL$250,2,FALSE),"")</f>
        <v/>
      </c>
      <c r="J35" s="19" t="n"/>
      <c r="K35" s="20" t="n"/>
      <c r="L35" s="20" t="n"/>
      <c r="M35" s="6" t="n"/>
      <c r="O35" s="17">
        <f>IF(NOT(OR(A35&lt;&gt;"",B35&lt;&gt;"",C35&lt;&gt;"",D35&lt;&gt;"",E35&lt;&gt;"",F35&lt;&gt;"",G35&lt;&gt;"",H35&lt;&gt;"",J35&lt;&gt;"",K35&lt;&gt;"",L35&lt;&gt;"",M35&lt;&gt;"")),"",IF(NOT(AND(OR(A35="",AND(LEN(A35)=12,ISNUMBER(--A35))),OR(B35="",COUNTIF('2. Proyectos'!$A$5:$A$54,B35)&gt;0),OR(D35="",COUNTIF(Listas!$CV$2:$CV$19,D35)&gt;0),OR(E35="",COUNTIF(Listas!$AU$2:$AU$28,E35)&gt;0),OR(F35="",AND(ISNUMBER(F35),F35&gt;=2018,F35&lt;=2025)),OR(G35="",AND(ISNUMBER(G35),G35&gt;=1,G35&lt;=12)),OR(H35="",COUNTIF(Listas!$H$2:$H$250,H35)&gt;0),OR(J35="",AND(ISNUMBER(J35),J35&gt;0)),OR(K35="",AND(ISNUMBER(K35),K35&gt;=0)),OR(L35="",COUNTIF(Listas!$BC$2:$BC$3,L35)&gt;0))),"Dato inválido",IF(NOT(AND(A35&lt;&gt;"",B35&lt;&gt;"",C35&lt;&gt;"",E35&lt;&gt;"",F35&lt;&gt;"",G35&lt;&gt;"",H35&lt;&gt;"",J35&lt;&gt;"")),"Incompleta","OK")))</f>
        <v/>
      </c>
    </row>
    <row r="36">
      <c r="A36" s="13" t="n"/>
      <c r="B36" s="8" t="n"/>
      <c r="C36" s="8" t="n"/>
      <c r="D36" s="8" t="n"/>
      <c r="E36" s="8" t="n"/>
      <c r="F36" s="13" t="n"/>
      <c r="G36" s="13" t="n"/>
      <c r="H36" s="8" t="n"/>
      <c r="I36" s="15">
        <f>IFERROR(VLOOKUP(H36,Listas!$DK$2:$DL$250,2,FALSE),"")</f>
        <v/>
      </c>
      <c r="J36" s="14" t="n"/>
      <c r="K36" s="16" t="n"/>
      <c r="L36" s="16" t="n"/>
      <c r="M36" s="8" t="n"/>
      <c r="O36" s="17">
        <f>IF(NOT(OR(A36&lt;&gt;"",B36&lt;&gt;"",C36&lt;&gt;"",D36&lt;&gt;"",E36&lt;&gt;"",F36&lt;&gt;"",G36&lt;&gt;"",H36&lt;&gt;"",J36&lt;&gt;"",K36&lt;&gt;"",L36&lt;&gt;"",M36&lt;&gt;"")),"",IF(NOT(AND(OR(A36="",AND(LEN(A36)=12,ISNUMBER(--A36))),OR(B36="",COUNTIF('2. Proyectos'!$A$5:$A$54,B36)&gt;0),OR(D36="",COUNTIF(Listas!$CV$2:$CV$19,D36)&gt;0),OR(E36="",COUNTIF(Listas!$AU$2:$AU$28,E36)&gt;0),OR(F36="",AND(ISNUMBER(F36),F36&gt;=2018,F36&lt;=2025)),OR(G36="",AND(ISNUMBER(G36),G36&gt;=1,G36&lt;=12)),OR(H36="",COUNTIF(Listas!$H$2:$H$250,H36)&gt;0),OR(J36="",AND(ISNUMBER(J36),J36&gt;0)),OR(K36="",AND(ISNUMBER(K36),K36&gt;=0)),OR(L36="",COUNTIF(Listas!$BC$2:$BC$3,L36)&gt;0))),"Dato inválido",IF(NOT(AND(A36&lt;&gt;"",B36&lt;&gt;"",C36&lt;&gt;"",E36&lt;&gt;"",F36&lt;&gt;"",G36&lt;&gt;"",H36&lt;&gt;"",J36&lt;&gt;"")),"Incompleta","OK")))</f>
        <v/>
      </c>
    </row>
    <row r="37">
      <c r="A37" s="18" t="n"/>
      <c r="B37" s="6" t="n"/>
      <c r="C37" s="6" t="n"/>
      <c r="D37" s="6" t="n"/>
      <c r="E37" s="6" t="n"/>
      <c r="F37" s="18" t="n"/>
      <c r="G37" s="18" t="n"/>
      <c r="H37" s="6" t="n"/>
      <c r="I37" s="15">
        <f>IFERROR(VLOOKUP(H37,Listas!$DK$2:$DL$250,2,FALSE),"")</f>
        <v/>
      </c>
      <c r="J37" s="19" t="n"/>
      <c r="K37" s="20" t="n"/>
      <c r="L37" s="20" t="n"/>
      <c r="M37" s="6" t="n"/>
      <c r="O37" s="17">
        <f>IF(NOT(OR(A37&lt;&gt;"",B37&lt;&gt;"",C37&lt;&gt;"",D37&lt;&gt;"",E37&lt;&gt;"",F37&lt;&gt;"",G37&lt;&gt;"",H37&lt;&gt;"",J37&lt;&gt;"",K37&lt;&gt;"",L37&lt;&gt;"",M37&lt;&gt;"")),"",IF(NOT(AND(OR(A37="",AND(LEN(A37)=12,ISNUMBER(--A37))),OR(B37="",COUNTIF('2. Proyectos'!$A$5:$A$54,B37)&gt;0),OR(D37="",COUNTIF(Listas!$CV$2:$CV$19,D37)&gt;0),OR(E37="",COUNTIF(Listas!$AU$2:$AU$28,E37)&gt;0),OR(F37="",AND(ISNUMBER(F37),F37&gt;=2018,F37&lt;=2025)),OR(G37="",AND(ISNUMBER(G37),G37&gt;=1,G37&lt;=12)),OR(H37="",COUNTIF(Listas!$H$2:$H$250,H37)&gt;0),OR(J37="",AND(ISNUMBER(J37),J37&gt;0)),OR(K37="",AND(ISNUMBER(K37),K37&gt;=0)),OR(L37="",COUNTIF(Listas!$BC$2:$BC$3,L37)&gt;0))),"Dato inválido",IF(NOT(AND(A37&lt;&gt;"",B37&lt;&gt;"",C37&lt;&gt;"",E37&lt;&gt;"",F37&lt;&gt;"",G37&lt;&gt;"",H37&lt;&gt;"",J37&lt;&gt;"")),"Incompleta","OK")))</f>
        <v/>
      </c>
    </row>
    <row r="38">
      <c r="A38" s="13" t="n"/>
      <c r="B38" s="8" t="n"/>
      <c r="C38" s="8" t="n"/>
      <c r="D38" s="8" t="n"/>
      <c r="E38" s="8" t="n"/>
      <c r="F38" s="13" t="n"/>
      <c r="G38" s="13" t="n"/>
      <c r="H38" s="8" t="n"/>
      <c r="I38" s="15">
        <f>IFERROR(VLOOKUP(H38,Listas!$DK$2:$DL$250,2,FALSE),"")</f>
        <v/>
      </c>
      <c r="J38" s="14" t="n"/>
      <c r="K38" s="16" t="n"/>
      <c r="L38" s="16" t="n"/>
      <c r="M38" s="8" t="n"/>
      <c r="O38" s="17">
        <f>IF(NOT(OR(A38&lt;&gt;"",B38&lt;&gt;"",C38&lt;&gt;"",D38&lt;&gt;"",E38&lt;&gt;"",F38&lt;&gt;"",G38&lt;&gt;"",H38&lt;&gt;"",J38&lt;&gt;"",K38&lt;&gt;"",L38&lt;&gt;"",M38&lt;&gt;"")),"",IF(NOT(AND(OR(A38="",AND(LEN(A38)=12,ISNUMBER(--A38))),OR(B38="",COUNTIF('2. Proyectos'!$A$5:$A$54,B38)&gt;0),OR(D38="",COUNTIF(Listas!$CV$2:$CV$19,D38)&gt;0),OR(E38="",COUNTIF(Listas!$AU$2:$AU$28,E38)&gt;0),OR(F38="",AND(ISNUMBER(F38),F38&gt;=2018,F38&lt;=2025)),OR(G38="",AND(ISNUMBER(G38),G38&gt;=1,G38&lt;=12)),OR(H38="",COUNTIF(Listas!$H$2:$H$250,H38)&gt;0),OR(J38="",AND(ISNUMBER(J38),J38&gt;0)),OR(K38="",AND(ISNUMBER(K38),K38&gt;=0)),OR(L38="",COUNTIF(Listas!$BC$2:$BC$3,L38)&gt;0))),"Dato inválido",IF(NOT(AND(A38&lt;&gt;"",B38&lt;&gt;"",C38&lt;&gt;"",E38&lt;&gt;"",F38&lt;&gt;"",G38&lt;&gt;"",H38&lt;&gt;"",J38&lt;&gt;"")),"Incompleta","OK")))</f>
        <v/>
      </c>
    </row>
    <row r="39">
      <c r="A39" s="18" t="n"/>
      <c r="B39" s="6" t="n"/>
      <c r="C39" s="6" t="n"/>
      <c r="D39" s="6" t="n"/>
      <c r="E39" s="6" t="n"/>
      <c r="F39" s="18" t="n"/>
      <c r="G39" s="18" t="n"/>
      <c r="H39" s="6" t="n"/>
      <c r="I39" s="15">
        <f>IFERROR(VLOOKUP(H39,Listas!$DK$2:$DL$250,2,FALSE),"")</f>
        <v/>
      </c>
      <c r="J39" s="19" t="n"/>
      <c r="K39" s="20" t="n"/>
      <c r="L39" s="20" t="n"/>
      <c r="M39" s="6" t="n"/>
      <c r="O39" s="17">
        <f>IF(NOT(OR(A39&lt;&gt;"",B39&lt;&gt;"",C39&lt;&gt;"",D39&lt;&gt;"",E39&lt;&gt;"",F39&lt;&gt;"",G39&lt;&gt;"",H39&lt;&gt;"",J39&lt;&gt;"",K39&lt;&gt;"",L39&lt;&gt;"",M39&lt;&gt;"")),"",IF(NOT(AND(OR(A39="",AND(LEN(A39)=12,ISNUMBER(--A39))),OR(B39="",COUNTIF('2. Proyectos'!$A$5:$A$54,B39)&gt;0),OR(D39="",COUNTIF(Listas!$CV$2:$CV$19,D39)&gt;0),OR(E39="",COUNTIF(Listas!$AU$2:$AU$28,E39)&gt;0),OR(F39="",AND(ISNUMBER(F39),F39&gt;=2018,F39&lt;=2025)),OR(G39="",AND(ISNUMBER(G39),G39&gt;=1,G39&lt;=12)),OR(H39="",COUNTIF(Listas!$H$2:$H$250,H39)&gt;0),OR(J39="",AND(ISNUMBER(J39),J39&gt;0)),OR(K39="",AND(ISNUMBER(K39),K39&gt;=0)),OR(L39="",COUNTIF(Listas!$BC$2:$BC$3,L39)&gt;0))),"Dato inválido",IF(NOT(AND(A39&lt;&gt;"",B39&lt;&gt;"",C39&lt;&gt;"",E39&lt;&gt;"",F39&lt;&gt;"",G39&lt;&gt;"",H39&lt;&gt;"",J39&lt;&gt;"")),"Incompleta","OK")))</f>
        <v/>
      </c>
    </row>
    <row r="40">
      <c r="A40" s="13" t="n"/>
      <c r="B40" s="8" t="n"/>
      <c r="C40" s="8" t="n"/>
      <c r="D40" s="8" t="n"/>
      <c r="E40" s="8" t="n"/>
      <c r="F40" s="13" t="n"/>
      <c r="G40" s="13" t="n"/>
      <c r="H40" s="8" t="n"/>
      <c r="I40" s="15">
        <f>IFERROR(VLOOKUP(H40,Listas!$DK$2:$DL$250,2,FALSE),"")</f>
        <v/>
      </c>
      <c r="J40" s="14" t="n"/>
      <c r="K40" s="16" t="n"/>
      <c r="L40" s="16" t="n"/>
      <c r="M40" s="8" t="n"/>
      <c r="O40" s="17">
        <f>IF(NOT(OR(A40&lt;&gt;"",B40&lt;&gt;"",C40&lt;&gt;"",D40&lt;&gt;"",E40&lt;&gt;"",F40&lt;&gt;"",G40&lt;&gt;"",H40&lt;&gt;"",J40&lt;&gt;"",K40&lt;&gt;"",L40&lt;&gt;"",M40&lt;&gt;"")),"",IF(NOT(AND(OR(A40="",AND(LEN(A40)=12,ISNUMBER(--A40))),OR(B40="",COUNTIF('2. Proyectos'!$A$5:$A$54,B40)&gt;0),OR(D40="",COUNTIF(Listas!$CV$2:$CV$19,D40)&gt;0),OR(E40="",COUNTIF(Listas!$AU$2:$AU$28,E40)&gt;0),OR(F40="",AND(ISNUMBER(F40),F40&gt;=2018,F40&lt;=2025)),OR(G40="",AND(ISNUMBER(G40),G40&gt;=1,G40&lt;=12)),OR(H40="",COUNTIF(Listas!$H$2:$H$250,H40)&gt;0),OR(J40="",AND(ISNUMBER(J40),J40&gt;0)),OR(K40="",AND(ISNUMBER(K40),K40&gt;=0)),OR(L40="",COUNTIF(Listas!$BC$2:$BC$3,L40)&gt;0))),"Dato inválido",IF(NOT(AND(A40&lt;&gt;"",B40&lt;&gt;"",C40&lt;&gt;"",E40&lt;&gt;"",F40&lt;&gt;"",G40&lt;&gt;"",H40&lt;&gt;"",J40&lt;&gt;"")),"Incompleta","OK")))</f>
        <v/>
      </c>
    </row>
    <row r="41">
      <c r="A41" s="18" t="n"/>
      <c r="B41" s="6" t="n"/>
      <c r="C41" s="6" t="n"/>
      <c r="D41" s="6" t="n"/>
      <c r="E41" s="6" t="n"/>
      <c r="F41" s="18" t="n"/>
      <c r="G41" s="18" t="n"/>
      <c r="H41" s="6" t="n"/>
      <c r="I41" s="15">
        <f>IFERROR(VLOOKUP(H41,Listas!$DK$2:$DL$250,2,FALSE),"")</f>
        <v/>
      </c>
      <c r="J41" s="19" t="n"/>
      <c r="K41" s="20" t="n"/>
      <c r="L41" s="20" t="n"/>
      <c r="M41" s="6" t="n"/>
      <c r="O41" s="17">
        <f>IF(NOT(OR(A41&lt;&gt;"",B41&lt;&gt;"",C41&lt;&gt;"",D41&lt;&gt;"",E41&lt;&gt;"",F41&lt;&gt;"",G41&lt;&gt;"",H41&lt;&gt;"",J41&lt;&gt;"",K41&lt;&gt;"",L41&lt;&gt;"",M41&lt;&gt;"")),"",IF(NOT(AND(OR(A41="",AND(LEN(A41)=12,ISNUMBER(--A41))),OR(B41="",COUNTIF('2. Proyectos'!$A$5:$A$54,B41)&gt;0),OR(D41="",COUNTIF(Listas!$CV$2:$CV$19,D41)&gt;0),OR(E41="",COUNTIF(Listas!$AU$2:$AU$28,E41)&gt;0),OR(F41="",AND(ISNUMBER(F41),F41&gt;=2018,F41&lt;=2025)),OR(G41="",AND(ISNUMBER(G41),G41&gt;=1,G41&lt;=12)),OR(H41="",COUNTIF(Listas!$H$2:$H$250,H41)&gt;0),OR(J41="",AND(ISNUMBER(J41),J41&gt;0)),OR(K41="",AND(ISNUMBER(K41),K41&gt;=0)),OR(L41="",COUNTIF(Listas!$BC$2:$BC$3,L41)&gt;0))),"Dato inválido",IF(NOT(AND(A41&lt;&gt;"",B41&lt;&gt;"",C41&lt;&gt;"",E41&lt;&gt;"",F41&lt;&gt;"",G41&lt;&gt;"",H41&lt;&gt;"",J41&lt;&gt;"")),"Incompleta","OK")))</f>
        <v/>
      </c>
    </row>
    <row r="42">
      <c r="A42" s="13" t="n"/>
      <c r="B42" s="8" t="n"/>
      <c r="C42" s="8" t="n"/>
      <c r="D42" s="8" t="n"/>
      <c r="E42" s="8" t="n"/>
      <c r="F42" s="13" t="n"/>
      <c r="G42" s="13" t="n"/>
      <c r="H42" s="8" t="n"/>
      <c r="I42" s="15">
        <f>IFERROR(VLOOKUP(H42,Listas!$DK$2:$DL$250,2,FALSE),"")</f>
        <v/>
      </c>
      <c r="J42" s="14" t="n"/>
      <c r="K42" s="16" t="n"/>
      <c r="L42" s="16" t="n"/>
      <c r="M42" s="8" t="n"/>
      <c r="O42" s="17">
        <f>IF(NOT(OR(A42&lt;&gt;"",B42&lt;&gt;"",C42&lt;&gt;"",D42&lt;&gt;"",E42&lt;&gt;"",F42&lt;&gt;"",G42&lt;&gt;"",H42&lt;&gt;"",J42&lt;&gt;"",K42&lt;&gt;"",L42&lt;&gt;"",M42&lt;&gt;"")),"",IF(NOT(AND(OR(A42="",AND(LEN(A42)=12,ISNUMBER(--A42))),OR(B42="",COUNTIF('2. Proyectos'!$A$5:$A$54,B42)&gt;0),OR(D42="",COUNTIF(Listas!$CV$2:$CV$19,D42)&gt;0),OR(E42="",COUNTIF(Listas!$AU$2:$AU$28,E42)&gt;0),OR(F42="",AND(ISNUMBER(F42),F42&gt;=2018,F42&lt;=2025)),OR(G42="",AND(ISNUMBER(G42),G42&gt;=1,G42&lt;=12)),OR(H42="",COUNTIF(Listas!$H$2:$H$250,H42)&gt;0),OR(J42="",AND(ISNUMBER(J42),J42&gt;0)),OR(K42="",AND(ISNUMBER(K42),K42&gt;=0)),OR(L42="",COUNTIF(Listas!$BC$2:$BC$3,L42)&gt;0))),"Dato inválido",IF(NOT(AND(A42&lt;&gt;"",B42&lt;&gt;"",C42&lt;&gt;"",E42&lt;&gt;"",F42&lt;&gt;"",G42&lt;&gt;"",H42&lt;&gt;"",J42&lt;&gt;"")),"Incompleta","OK")))</f>
        <v/>
      </c>
    </row>
    <row r="43">
      <c r="A43" s="18" t="n"/>
      <c r="B43" s="6" t="n"/>
      <c r="C43" s="6" t="n"/>
      <c r="D43" s="6" t="n"/>
      <c r="E43" s="6" t="n"/>
      <c r="F43" s="18" t="n"/>
      <c r="G43" s="18" t="n"/>
      <c r="H43" s="6" t="n"/>
      <c r="I43" s="15">
        <f>IFERROR(VLOOKUP(H43,Listas!$DK$2:$DL$250,2,FALSE),"")</f>
        <v/>
      </c>
      <c r="J43" s="19" t="n"/>
      <c r="K43" s="20" t="n"/>
      <c r="L43" s="20" t="n"/>
      <c r="M43" s="6" t="n"/>
      <c r="O43" s="17">
        <f>IF(NOT(OR(A43&lt;&gt;"",B43&lt;&gt;"",C43&lt;&gt;"",D43&lt;&gt;"",E43&lt;&gt;"",F43&lt;&gt;"",G43&lt;&gt;"",H43&lt;&gt;"",J43&lt;&gt;"",K43&lt;&gt;"",L43&lt;&gt;"",M43&lt;&gt;"")),"",IF(NOT(AND(OR(A43="",AND(LEN(A43)=12,ISNUMBER(--A43))),OR(B43="",COUNTIF('2. Proyectos'!$A$5:$A$54,B43)&gt;0),OR(D43="",COUNTIF(Listas!$CV$2:$CV$19,D43)&gt;0),OR(E43="",COUNTIF(Listas!$AU$2:$AU$28,E43)&gt;0),OR(F43="",AND(ISNUMBER(F43),F43&gt;=2018,F43&lt;=2025)),OR(G43="",AND(ISNUMBER(G43),G43&gt;=1,G43&lt;=12)),OR(H43="",COUNTIF(Listas!$H$2:$H$250,H43)&gt;0),OR(J43="",AND(ISNUMBER(J43),J43&gt;0)),OR(K43="",AND(ISNUMBER(K43),K43&gt;=0)),OR(L43="",COUNTIF(Listas!$BC$2:$BC$3,L43)&gt;0))),"Dato inválido",IF(NOT(AND(A43&lt;&gt;"",B43&lt;&gt;"",C43&lt;&gt;"",E43&lt;&gt;"",F43&lt;&gt;"",G43&lt;&gt;"",H43&lt;&gt;"",J43&lt;&gt;"")),"Incompleta","OK")))</f>
        <v/>
      </c>
    </row>
    <row r="44">
      <c r="A44" s="13" t="n"/>
      <c r="B44" s="8" t="n"/>
      <c r="C44" s="8" t="n"/>
      <c r="D44" s="8" t="n"/>
      <c r="E44" s="8" t="n"/>
      <c r="F44" s="13" t="n"/>
      <c r="G44" s="13" t="n"/>
      <c r="H44" s="8" t="n"/>
      <c r="I44" s="15">
        <f>IFERROR(VLOOKUP(H44,Listas!$DK$2:$DL$250,2,FALSE),"")</f>
        <v/>
      </c>
      <c r="J44" s="14" t="n"/>
      <c r="K44" s="16" t="n"/>
      <c r="L44" s="16" t="n"/>
      <c r="M44" s="8" t="n"/>
      <c r="O44" s="17">
        <f>IF(NOT(OR(A44&lt;&gt;"",B44&lt;&gt;"",C44&lt;&gt;"",D44&lt;&gt;"",E44&lt;&gt;"",F44&lt;&gt;"",G44&lt;&gt;"",H44&lt;&gt;"",J44&lt;&gt;"",K44&lt;&gt;"",L44&lt;&gt;"",M44&lt;&gt;"")),"",IF(NOT(AND(OR(A44="",AND(LEN(A44)=12,ISNUMBER(--A44))),OR(B44="",COUNTIF('2. Proyectos'!$A$5:$A$54,B44)&gt;0),OR(D44="",COUNTIF(Listas!$CV$2:$CV$19,D44)&gt;0),OR(E44="",COUNTIF(Listas!$AU$2:$AU$28,E44)&gt;0),OR(F44="",AND(ISNUMBER(F44),F44&gt;=2018,F44&lt;=2025)),OR(G44="",AND(ISNUMBER(G44),G44&gt;=1,G44&lt;=12)),OR(H44="",COUNTIF(Listas!$H$2:$H$250,H44)&gt;0),OR(J44="",AND(ISNUMBER(J44),J44&gt;0)),OR(K44="",AND(ISNUMBER(K44),K44&gt;=0)),OR(L44="",COUNTIF(Listas!$BC$2:$BC$3,L44)&gt;0))),"Dato inválido",IF(NOT(AND(A44&lt;&gt;"",B44&lt;&gt;"",C44&lt;&gt;"",E44&lt;&gt;"",F44&lt;&gt;"",G44&lt;&gt;"",H44&lt;&gt;"",J44&lt;&gt;"")),"Incompleta","OK")))</f>
        <v/>
      </c>
    </row>
    <row r="45">
      <c r="A45" s="18" t="n"/>
      <c r="B45" s="6" t="n"/>
      <c r="C45" s="6" t="n"/>
      <c r="D45" s="6" t="n"/>
      <c r="E45" s="6" t="n"/>
      <c r="F45" s="18" t="n"/>
      <c r="G45" s="18" t="n"/>
      <c r="H45" s="6" t="n"/>
      <c r="I45" s="15">
        <f>IFERROR(VLOOKUP(H45,Listas!$DK$2:$DL$250,2,FALSE),"")</f>
        <v/>
      </c>
      <c r="J45" s="19" t="n"/>
      <c r="K45" s="20" t="n"/>
      <c r="L45" s="20" t="n"/>
      <c r="M45" s="6" t="n"/>
      <c r="O45" s="17">
        <f>IF(NOT(OR(A45&lt;&gt;"",B45&lt;&gt;"",C45&lt;&gt;"",D45&lt;&gt;"",E45&lt;&gt;"",F45&lt;&gt;"",G45&lt;&gt;"",H45&lt;&gt;"",J45&lt;&gt;"",K45&lt;&gt;"",L45&lt;&gt;"",M45&lt;&gt;"")),"",IF(NOT(AND(OR(A45="",AND(LEN(A45)=12,ISNUMBER(--A45))),OR(B45="",COUNTIF('2. Proyectos'!$A$5:$A$54,B45)&gt;0),OR(D45="",COUNTIF(Listas!$CV$2:$CV$19,D45)&gt;0),OR(E45="",COUNTIF(Listas!$AU$2:$AU$28,E45)&gt;0),OR(F45="",AND(ISNUMBER(F45),F45&gt;=2018,F45&lt;=2025)),OR(G45="",AND(ISNUMBER(G45),G45&gt;=1,G45&lt;=12)),OR(H45="",COUNTIF(Listas!$H$2:$H$250,H45)&gt;0),OR(J45="",AND(ISNUMBER(J45),J45&gt;0)),OR(K45="",AND(ISNUMBER(K45),K45&gt;=0)),OR(L45="",COUNTIF(Listas!$BC$2:$BC$3,L45)&gt;0))),"Dato inválido",IF(NOT(AND(A45&lt;&gt;"",B45&lt;&gt;"",C45&lt;&gt;"",E45&lt;&gt;"",F45&lt;&gt;"",G45&lt;&gt;"",H45&lt;&gt;"",J45&lt;&gt;"")),"Incompleta","OK")))</f>
        <v/>
      </c>
    </row>
    <row r="46">
      <c r="A46" s="13" t="n"/>
      <c r="B46" s="8" t="n"/>
      <c r="C46" s="8" t="n"/>
      <c r="D46" s="8" t="n"/>
      <c r="E46" s="8" t="n"/>
      <c r="F46" s="13" t="n"/>
      <c r="G46" s="13" t="n"/>
      <c r="H46" s="8" t="n"/>
      <c r="I46" s="15">
        <f>IFERROR(VLOOKUP(H46,Listas!$DK$2:$DL$250,2,FALSE),"")</f>
        <v/>
      </c>
      <c r="J46" s="14" t="n"/>
      <c r="K46" s="16" t="n"/>
      <c r="L46" s="16" t="n"/>
      <c r="M46" s="8" t="n"/>
      <c r="O46" s="17">
        <f>IF(NOT(OR(A46&lt;&gt;"",B46&lt;&gt;"",C46&lt;&gt;"",D46&lt;&gt;"",E46&lt;&gt;"",F46&lt;&gt;"",G46&lt;&gt;"",H46&lt;&gt;"",J46&lt;&gt;"",K46&lt;&gt;"",L46&lt;&gt;"",M46&lt;&gt;"")),"",IF(NOT(AND(OR(A46="",AND(LEN(A46)=12,ISNUMBER(--A46))),OR(B46="",COUNTIF('2. Proyectos'!$A$5:$A$54,B46)&gt;0),OR(D46="",COUNTIF(Listas!$CV$2:$CV$19,D46)&gt;0),OR(E46="",COUNTIF(Listas!$AU$2:$AU$28,E46)&gt;0),OR(F46="",AND(ISNUMBER(F46),F46&gt;=2018,F46&lt;=2025)),OR(G46="",AND(ISNUMBER(G46),G46&gt;=1,G46&lt;=12)),OR(H46="",COUNTIF(Listas!$H$2:$H$250,H46)&gt;0),OR(J46="",AND(ISNUMBER(J46),J46&gt;0)),OR(K46="",AND(ISNUMBER(K46),K46&gt;=0)),OR(L46="",COUNTIF(Listas!$BC$2:$BC$3,L46)&gt;0))),"Dato inválido",IF(NOT(AND(A46&lt;&gt;"",B46&lt;&gt;"",C46&lt;&gt;"",E46&lt;&gt;"",F46&lt;&gt;"",G46&lt;&gt;"",H46&lt;&gt;"",J46&lt;&gt;"")),"Incompleta","OK")))</f>
        <v/>
      </c>
    </row>
    <row r="47">
      <c r="A47" s="18" t="n"/>
      <c r="B47" s="6" t="n"/>
      <c r="C47" s="6" t="n"/>
      <c r="D47" s="6" t="n"/>
      <c r="E47" s="6" t="n"/>
      <c r="F47" s="18" t="n"/>
      <c r="G47" s="18" t="n"/>
      <c r="H47" s="6" t="n"/>
      <c r="I47" s="15">
        <f>IFERROR(VLOOKUP(H47,Listas!$DK$2:$DL$250,2,FALSE),"")</f>
        <v/>
      </c>
      <c r="J47" s="19" t="n"/>
      <c r="K47" s="20" t="n"/>
      <c r="L47" s="20" t="n"/>
      <c r="M47" s="6" t="n"/>
      <c r="O47" s="17">
        <f>IF(NOT(OR(A47&lt;&gt;"",B47&lt;&gt;"",C47&lt;&gt;"",D47&lt;&gt;"",E47&lt;&gt;"",F47&lt;&gt;"",G47&lt;&gt;"",H47&lt;&gt;"",J47&lt;&gt;"",K47&lt;&gt;"",L47&lt;&gt;"",M47&lt;&gt;"")),"",IF(NOT(AND(OR(A47="",AND(LEN(A47)=12,ISNUMBER(--A47))),OR(B47="",COUNTIF('2. Proyectos'!$A$5:$A$54,B47)&gt;0),OR(D47="",COUNTIF(Listas!$CV$2:$CV$19,D47)&gt;0),OR(E47="",COUNTIF(Listas!$AU$2:$AU$28,E47)&gt;0),OR(F47="",AND(ISNUMBER(F47),F47&gt;=2018,F47&lt;=2025)),OR(G47="",AND(ISNUMBER(G47),G47&gt;=1,G47&lt;=12)),OR(H47="",COUNTIF(Listas!$H$2:$H$250,H47)&gt;0),OR(J47="",AND(ISNUMBER(J47),J47&gt;0)),OR(K47="",AND(ISNUMBER(K47),K47&gt;=0)),OR(L47="",COUNTIF(Listas!$BC$2:$BC$3,L47)&gt;0))),"Dato inválido",IF(NOT(AND(A47&lt;&gt;"",B47&lt;&gt;"",C47&lt;&gt;"",E47&lt;&gt;"",F47&lt;&gt;"",G47&lt;&gt;"",H47&lt;&gt;"",J47&lt;&gt;"")),"Incompleta","OK")))</f>
        <v/>
      </c>
    </row>
    <row r="48">
      <c r="A48" s="13" t="n"/>
      <c r="B48" s="8" t="n"/>
      <c r="C48" s="8" t="n"/>
      <c r="D48" s="8" t="n"/>
      <c r="E48" s="8" t="n"/>
      <c r="F48" s="13" t="n"/>
      <c r="G48" s="13" t="n"/>
      <c r="H48" s="8" t="n"/>
      <c r="I48" s="15">
        <f>IFERROR(VLOOKUP(H48,Listas!$DK$2:$DL$250,2,FALSE),"")</f>
        <v/>
      </c>
      <c r="J48" s="14" t="n"/>
      <c r="K48" s="16" t="n"/>
      <c r="L48" s="16" t="n"/>
      <c r="M48" s="8" t="n"/>
      <c r="O48" s="17">
        <f>IF(NOT(OR(A48&lt;&gt;"",B48&lt;&gt;"",C48&lt;&gt;"",D48&lt;&gt;"",E48&lt;&gt;"",F48&lt;&gt;"",G48&lt;&gt;"",H48&lt;&gt;"",J48&lt;&gt;"",K48&lt;&gt;"",L48&lt;&gt;"",M48&lt;&gt;"")),"",IF(NOT(AND(OR(A48="",AND(LEN(A48)=12,ISNUMBER(--A48))),OR(B48="",COUNTIF('2. Proyectos'!$A$5:$A$54,B48)&gt;0),OR(D48="",COUNTIF(Listas!$CV$2:$CV$19,D48)&gt;0),OR(E48="",COUNTIF(Listas!$AU$2:$AU$28,E48)&gt;0),OR(F48="",AND(ISNUMBER(F48),F48&gt;=2018,F48&lt;=2025)),OR(G48="",AND(ISNUMBER(G48),G48&gt;=1,G48&lt;=12)),OR(H48="",COUNTIF(Listas!$H$2:$H$250,H48)&gt;0),OR(J48="",AND(ISNUMBER(J48),J48&gt;0)),OR(K48="",AND(ISNUMBER(K48),K48&gt;=0)),OR(L48="",COUNTIF(Listas!$BC$2:$BC$3,L48)&gt;0))),"Dato inválido",IF(NOT(AND(A48&lt;&gt;"",B48&lt;&gt;"",C48&lt;&gt;"",E48&lt;&gt;"",F48&lt;&gt;"",G48&lt;&gt;"",H48&lt;&gt;"",J48&lt;&gt;"")),"Incompleta","OK")))</f>
        <v/>
      </c>
    </row>
    <row r="49">
      <c r="A49" s="18" t="n"/>
      <c r="B49" s="6" t="n"/>
      <c r="C49" s="6" t="n"/>
      <c r="D49" s="6" t="n"/>
      <c r="E49" s="6" t="n"/>
      <c r="F49" s="18" t="n"/>
      <c r="G49" s="18" t="n"/>
      <c r="H49" s="6" t="n"/>
      <c r="I49" s="15">
        <f>IFERROR(VLOOKUP(H49,Listas!$DK$2:$DL$250,2,FALSE),"")</f>
        <v/>
      </c>
      <c r="J49" s="19" t="n"/>
      <c r="K49" s="20" t="n"/>
      <c r="L49" s="20" t="n"/>
      <c r="M49" s="6" t="n"/>
      <c r="O49" s="17">
        <f>IF(NOT(OR(A49&lt;&gt;"",B49&lt;&gt;"",C49&lt;&gt;"",D49&lt;&gt;"",E49&lt;&gt;"",F49&lt;&gt;"",G49&lt;&gt;"",H49&lt;&gt;"",J49&lt;&gt;"",K49&lt;&gt;"",L49&lt;&gt;"",M49&lt;&gt;"")),"",IF(NOT(AND(OR(A49="",AND(LEN(A49)=12,ISNUMBER(--A49))),OR(B49="",COUNTIF('2. Proyectos'!$A$5:$A$54,B49)&gt;0),OR(D49="",COUNTIF(Listas!$CV$2:$CV$19,D49)&gt;0),OR(E49="",COUNTIF(Listas!$AU$2:$AU$28,E49)&gt;0),OR(F49="",AND(ISNUMBER(F49),F49&gt;=2018,F49&lt;=2025)),OR(G49="",AND(ISNUMBER(G49),G49&gt;=1,G49&lt;=12)),OR(H49="",COUNTIF(Listas!$H$2:$H$250,H49)&gt;0),OR(J49="",AND(ISNUMBER(J49),J49&gt;0)),OR(K49="",AND(ISNUMBER(K49),K49&gt;=0)),OR(L49="",COUNTIF(Listas!$BC$2:$BC$3,L49)&gt;0))),"Dato inválido",IF(NOT(AND(A49&lt;&gt;"",B49&lt;&gt;"",C49&lt;&gt;"",E49&lt;&gt;"",F49&lt;&gt;"",G49&lt;&gt;"",H49&lt;&gt;"",J49&lt;&gt;"")),"Incompleta","OK")))</f>
        <v/>
      </c>
    </row>
    <row r="50">
      <c r="A50" s="13" t="n"/>
      <c r="B50" s="8" t="n"/>
      <c r="C50" s="8" t="n"/>
      <c r="D50" s="8" t="n"/>
      <c r="E50" s="8" t="n"/>
      <c r="F50" s="13" t="n"/>
      <c r="G50" s="13" t="n"/>
      <c r="H50" s="8" t="n"/>
      <c r="I50" s="15">
        <f>IFERROR(VLOOKUP(H50,Listas!$DK$2:$DL$250,2,FALSE),"")</f>
        <v/>
      </c>
      <c r="J50" s="14" t="n"/>
      <c r="K50" s="16" t="n"/>
      <c r="L50" s="16" t="n"/>
      <c r="M50" s="8" t="n"/>
      <c r="O50" s="17">
        <f>IF(NOT(OR(A50&lt;&gt;"",B50&lt;&gt;"",C50&lt;&gt;"",D50&lt;&gt;"",E50&lt;&gt;"",F50&lt;&gt;"",G50&lt;&gt;"",H50&lt;&gt;"",J50&lt;&gt;"",K50&lt;&gt;"",L50&lt;&gt;"",M50&lt;&gt;"")),"",IF(NOT(AND(OR(A50="",AND(LEN(A50)=12,ISNUMBER(--A50))),OR(B50="",COUNTIF('2. Proyectos'!$A$5:$A$54,B50)&gt;0),OR(D50="",COUNTIF(Listas!$CV$2:$CV$19,D50)&gt;0),OR(E50="",COUNTIF(Listas!$AU$2:$AU$28,E50)&gt;0),OR(F50="",AND(ISNUMBER(F50),F50&gt;=2018,F50&lt;=2025)),OR(G50="",AND(ISNUMBER(G50),G50&gt;=1,G50&lt;=12)),OR(H50="",COUNTIF(Listas!$H$2:$H$250,H50)&gt;0),OR(J50="",AND(ISNUMBER(J50),J50&gt;0)),OR(K50="",AND(ISNUMBER(K50),K50&gt;=0)),OR(L50="",COUNTIF(Listas!$BC$2:$BC$3,L50)&gt;0))),"Dato inválido",IF(NOT(AND(A50&lt;&gt;"",B50&lt;&gt;"",C50&lt;&gt;"",E50&lt;&gt;"",F50&lt;&gt;"",G50&lt;&gt;"",H50&lt;&gt;"",J50&lt;&gt;"")),"Incompleta","OK")))</f>
        <v/>
      </c>
    </row>
    <row r="51">
      <c r="A51" s="18" t="n"/>
      <c r="B51" s="6" t="n"/>
      <c r="C51" s="6" t="n"/>
      <c r="D51" s="6" t="n"/>
      <c r="E51" s="6" t="n"/>
      <c r="F51" s="18" t="n"/>
      <c r="G51" s="18" t="n"/>
      <c r="H51" s="6" t="n"/>
      <c r="I51" s="15">
        <f>IFERROR(VLOOKUP(H51,Listas!$DK$2:$DL$250,2,FALSE),"")</f>
        <v/>
      </c>
      <c r="J51" s="19" t="n"/>
      <c r="K51" s="20" t="n"/>
      <c r="L51" s="20" t="n"/>
      <c r="M51" s="6" t="n"/>
      <c r="O51" s="17">
        <f>IF(NOT(OR(A51&lt;&gt;"",B51&lt;&gt;"",C51&lt;&gt;"",D51&lt;&gt;"",E51&lt;&gt;"",F51&lt;&gt;"",G51&lt;&gt;"",H51&lt;&gt;"",J51&lt;&gt;"",K51&lt;&gt;"",L51&lt;&gt;"",M51&lt;&gt;"")),"",IF(NOT(AND(OR(A51="",AND(LEN(A51)=12,ISNUMBER(--A51))),OR(B51="",COUNTIF('2. Proyectos'!$A$5:$A$54,B51)&gt;0),OR(D51="",COUNTIF(Listas!$CV$2:$CV$19,D51)&gt;0),OR(E51="",COUNTIF(Listas!$AU$2:$AU$28,E51)&gt;0),OR(F51="",AND(ISNUMBER(F51),F51&gt;=2018,F51&lt;=2025)),OR(G51="",AND(ISNUMBER(G51),G51&gt;=1,G51&lt;=12)),OR(H51="",COUNTIF(Listas!$H$2:$H$250,H51)&gt;0),OR(J51="",AND(ISNUMBER(J51),J51&gt;0)),OR(K51="",AND(ISNUMBER(K51),K51&gt;=0)),OR(L51="",COUNTIF(Listas!$BC$2:$BC$3,L51)&gt;0))),"Dato inválido",IF(NOT(AND(A51&lt;&gt;"",B51&lt;&gt;"",C51&lt;&gt;"",E51&lt;&gt;"",F51&lt;&gt;"",G51&lt;&gt;"",H51&lt;&gt;"",J51&lt;&gt;"")),"Incompleta","OK")))</f>
        <v/>
      </c>
    </row>
    <row r="52">
      <c r="A52" s="13" t="n"/>
      <c r="B52" s="8" t="n"/>
      <c r="C52" s="8" t="n"/>
      <c r="D52" s="8" t="n"/>
      <c r="E52" s="8" t="n"/>
      <c r="F52" s="13" t="n"/>
      <c r="G52" s="13" t="n"/>
      <c r="H52" s="8" t="n"/>
      <c r="I52" s="15">
        <f>IFERROR(VLOOKUP(H52,Listas!$DK$2:$DL$250,2,FALSE),"")</f>
        <v/>
      </c>
      <c r="J52" s="14" t="n"/>
      <c r="K52" s="16" t="n"/>
      <c r="L52" s="16" t="n"/>
      <c r="M52" s="8" t="n"/>
      <c r="O52" s="17">
        <f>IF(NOT(OR(A52&lt;&gt;"",B52&lt;&gt;"",C52&lt;&gt;"",D52&lt;&gt;"",E52&lt;&gt;"",F52&lt;&gt;"",G52&lt;&gt;"",H52&lt;&gt;"",J52&lt;&gt;"",K52&lt;&gt;"",L52&lt;&gt;"",M52&lt;&gt;"")),"",IF(NOT(AND(OR(A52="",AND(LEN(A52)=12,ISNUMBER(--A52))),OR(B52="",COUNTIF('2. Proyectos'!$A$5:$A$54,B52)&gt;0),OR(D52="",COUNTIF(Listas!$CV$2:$CV$19,D52)&gt;0),OR(E52="",COUNTIF(Listas!$AU$2:$AU$28,E52)&gt;0),OR(F52="",AND(ISNUMBER(F52),F52&gt;=2018,F52&lt;=2025)),OR(G52="",AND(ISNUMBER(G52),G52&gt;=1,G52&lt;=12)),OR(H52="",COUNTIF(Listas!$H$2:$H$250,H52)&gt;0),OR(J52="",AND(ISNUMBER(J52),J52&gt;0)),OR(K52="",AND(ISNUMBER(K52),K52&gt;=0)),OR(L52="",COUNTIF(Listas!$BC$2:$BC$3,L52)&gt;0))),"Dato inválido",IF(NOT(AND(A52&lt;&gt;"",B52&lt;&gt;"",C52&lt;&gt;"",E52&lt;&gt;"",F52&lt;&gt;"",G52&lt;&gt;"",H52&lt;&gt;"",J52&lt;&gt;"")),"Incompleta","OK")))</f>
        <v/>
      </c>
    </row>
    <row r="53">
      <c r="A53" s="18" t="n"/>
      <c r="B53" s="6" t="n"/>
      <c r="C53" s="6" t="n"/>
      <c r="D53" s="6" t="n"/>
      <c r="E53" s="6" t="n"/>
      <c r="F53" s="18" t="n"/>
      <c r="G53" s="18" t="n"/>
      <c r="H53" s="6" t="n"/>
      <c r="I53" s="15">
        <f>IFERROR(VLOOKUP(H53,Listas!$DK$2:$DL$250,2,FALSE),"")</f>
        <v/>
      </c>
      <c r="J53" s="19" t="n"/>
      <c r="K53" s="20" t="n"/>
      <c r="L53" s="20" t="n"/>
      <c r="M53" s="6" t="n"/>
      <c r="O53" s="17">
        <f>IF(NOT(OR(A53&lt;&gt;"",B53&lt;&gt;"",C53&lt;&gt;"",D53&lt;&gt;"",E53&lt;&gt;"",F53&lt;&gt;"",G53&lt;&gt;"",H53&lt;&gt;"",J53&lt;&gt;"",K53&lt;&gt;"",L53&lt;&gt;"",M53&lt;&gt;"")),"",IF(NOT(AND(OR(A53="",AND(LEN(A53)=12,ISNUMBER(--A53))),OR(B53="",COUNTIF('2. Proyectos'!$A$5:$A$54,B53)&gt;0),OR(D53="",COUNTIF(Listas!$CV$2:$CV$19,D53)&gt;0),OR(E53="",COUNTIF(Listas!$AU$2:$AU$28,E53)&gt;0),OR(F53="",AND(ISNUMBER(F53),F53&gt;=2018,F53&lt;=2025)),OR(G53="",AND(ISNUMBER(G53),G53&gt;=1,G53&lt;=12)),OR(H53="",COUNTIF(Listas!$H$2:$H$250,H53)&gt;0),OR(J53="",AND(ISNUMBER(J53),J53&gt;0)),OR(K53="",AND(ISNUMBER(K53),K53&gt;=0)),OR(L53="",COUNTIF(Listas!$BC$2:$BC$3,L53)&gt;0))),"Dato inválido",IF(NOT(AND(A53&lt;&gt;"",B53&lt;&gt;"",C53&lt;&gt;"",E53&lt;&gt;"",F53&lt;&gt;"",G53&lt;&gt;"",H53&lt;&gt;"",J53&lt;&gt;"")),"Incompleta","OK")))</f>
        <v/>
      </c>
    </row>
    <row r="54">
      <c r="A54" s="13" t="n"/>
      <c r="B54" s="8" t="n"/>
      <c r="C54" s="8" t="n"/>
      <c r="D54" s="8" t="n"/>
      <c r="E54" s="8" t="n"/>
      <c r="F54" s="13" t="n"/>
      <c r="G54" s="13" t="n"/>
      <c r="H54" s="8" t="n"/>
      <c r="I54" s="15">
        <f>IFERROR(VLOOKUP(H54,Listas!$DK$2:$DL$250,2,FALSE),"")</f>
        <v/>
      </c>
      <c r="J54" s="14" t="n"/>
      <c r="K54" s="16" t="n"/>
      <c r="L54" s="16" t="n"/>
      <c r="M54" s="8" t="n"/>
      <c r="O54" s="17">
        <f>IF(NOT(OR(A54&lt;&gt;"",B54&lt;&gt;"",C54&lt;&gt;"",D54&lt;&gt;"",E54&lt;&gt;"",F54&lt;&gt;"",G54&lt;&gt;"",H54&lt;&gt;"",J54&lt;&gt;"",K54&lt;&gt;"",L54&lt;&gt;"",M54&lt;&gt;"")),"",IF(NOT(AND(OR(A54="",AND(LEN(A54)=12,ISNUMBER(--A54))),OR(B54="",COUNTIF('2. Proyectos'!$A$5:$A$54,B54)&gt;0),OR(D54="",COUNTIF(Listas!$CV$2:$CV$19,D54)&gt;0),OR(E54="",COUNTIF(Listas!$AU$2:$AU$28,E54)&gt;0),OR(F54="",AND(ISNUMBER(F54),F54&gt;=2018,F54&lt;=2025)),OR(G54="",AND(ISNUMBER(G54),G54&gt;=1,G54&lt;=12)),OR(H54="",COUNTIF(Listas!$H$2:$H$250,H54)&gt;0),OR(J54="",AND(ISNUMBER(J54),J54&gt;0)),OR(K54="",AND(ISNUMBER(K54),K54&gt;=0)),OR(L54="",COUNTIF(Listas!$BC$2:$BC$3,L54)&gt;0))),"Dato inválido",IF(NOT(AND(A54&lt;&gt;"",B54&lt;&gt;"",C54&lt;&gt;"",E54&lt;&gt;"",F54&lt;&gt;"",G54&lt;&gt;"",H54&lt;&gt;"",J54&lt;&gt;"")),"Incompleta","OK")))</f>
        <v/>
      </c>
    </row>
    <row r="55">
      <c r="A55" s="18" t="n"/>
      <c r="B55" s="6" t="n"/>
      <c r="C55" s="6" t="n"/>
      <c r="D55" s="6" t="n"/>
      <c r="E55" s="6" t="n"/>
      <c r="F55" s="18" t="n"/>
      <c r="G55" s="18" t="n"/>
      <c r="H55" s="6" t="n"/>
      <c r="I55" s="15">
        <f>IFERROR(VLOOKUP(H55,Listas!$DK$2:$DL$250,2,FALSE),"")</f>
        <v/>
      </c>
      <c r="J55" s="19" t="n"/>
      <c r="K55" s="20" t="n"/>
      <c r="L55" s="20" t="n"/>
      <c r="M55" s="6" t="n"/>
      <c r="O55" s="17">
        <f>IF(NOT(OR(A55&lt;&gt;"",B55&lt;&gt;"",C55&lt;&gt;"",D55&lt;&gt;"",E55&lt;&gt;"",F55&lt;&gt;"",G55&lt;&gt;"",H55&lt;&gt;"",J55&lt;&gt;"",K55&lt;&gt;"",L55&lt;&gt;"",M55&lt;&gt;"")),"",IF(NOT(AND(OR(A55="",AND(LEN(A55)=12,ISNUMBER(--A55))),OR(B55="",COUNTIF('2. Proyectos'!$A$5:$A$54,B55)&gt;0),OR(D55="",COUNTIF(Listas!$CV$2:$CV$19,D55)&gt;0),OR(E55="",COUNTIF(Listas!$AU$2:$AU$28,E55)&gt;0),OR(F55="",AND(ISNUMBER(F55),F55&gt;=2018,F55&lt;=2025)),OR(G55="",AND(ISNUMBER(G55),G55&gt;=1,G55&lt;=12)),OR(H55="",COUNTIF(Listas!$H$2:$H$250,H55)&gt;0),OR(J55="",AND(ISNUMBER(J55),J55&gt;0)),OR(K55="",AND(ISNUMBER(K55),K55&gt;=0)),OR(L55="",COUNTIF(Listas!$BC$2:$BC$3,L55)&gt;0))),"Dato inválido",IF(NOT(AND(A55&lt;&gt;"",B55&lt;&gt;"",C55&lt;&gt;"",E55&lt;&gt;"",F55&lt;&gt;"",G55&lt;&gt;"",H55&lt;&gt;"",J55&lt;&gt;"")),"Incompleta","OK")))</f>
        <v/>
      </c>
    </row>
    <row r="56">
      <c r="A56" s="13" t="n"/>
      <c r="B56" s="8" t="n"/>
      <c r="C56" s="8" t="n"/>
      <c r="D56" s="8" t="n"/>
      <c r="E56" s="8" t="n"/>
      <c r="F56" s="13" t="n"/>
      <c r="G56" s="13" t="n"/>
      <c r="H56" s="8" t="n"/>
      <c r="I56" s="15">
        <f>IFERROR(VLOOKUP(H56,Listas!$DK$2:$DL$250,2,FALSE),"")</f>
        <v/>
      </c>
      <c r="J56" s="14" t="n"/>
      <c r="K56" s="16" t="n"/>
      <c r="L56" s="16" t="n"/>
      <c r="M56" s="8" t="n"/>
      <c r="O56" s="17">
        <f>IF(NOT(OR(A56&lt;&gt;"",B56&lt;&gt;"",C56&lt;&gt;"",D56&lt;&gt;"",E56&lt;&gt;"",F56&lt;&gt;"",G56&lt;&gt;"",H56&lt;&gt;"",J56&lt;&gt;"",K56&lt;&gt;"",L56&lt;&gt;"",M56&lt;&gt;"")),"",IF(NOT(AND(OR(A56="",AND(LEN(A56)=12,ISNUMBER(--A56))),OR(B56="",COUNTIF('2. Proyectos'!$A$5:$A$54,B56)&gt;0),OR(D56="",COUNTIF(Listas!$CV$2:$CV$19,D56)&gt;0),OR(E56="",COUNTIF(Listas!$AU$2:$AU$28,E56)&gt;0),OR(F56="",AND(ISNUMBER(F56),F56&gt;=2018,F56&lt;=2025)),OR(G56="",AND(ISNUMBER(G56),G56&gt;=1,G56&lt;=12)),OR(H56="",COUNTIF(Listas!$H$2:$H$250,H56)&gt;0),OR(J56="",AND(ISNUMBER(J56),J56&gt;0)),OR(K56="",AND(ISNUMBER(K56),K56&gt;=0)),OR(L56="",COUNTIF(Listas!$BC$2:$BC$3,L56)&gt;0))),"Dato inválido",IF(NOT(AND(A56&lt;&gt;"",B56&lt;&gt;"",C56&lt;&gt;"",E56&lt;&gt;"",F56&lt;&gt;"",G56&lt;&gt;"",H56&lt;&gt;"",J56&lt;&gt;"")),"Incompleta","OK")))</f>
        <v/>
      </c>
    </row>
    <row r="57">
      <c r="A57" s="18" t="n"/>
      <c r="B57" s="6" t="n"/>
      <c r="C57" s="6" t="n"/>
      <c r="D57" s="6" t="n"/>
      <c r="E57" s="6" t="n"/>
      <c r="F57" s="18" t="n"/>
      <c r="G57" s="18" t="n"/>
      <c r="H57" s="6" t="n"/>
      <c r="I57" s="15">
        <f>IFERROR(VLOOKUP(H57,Listas!$DK$2:$DL$250,2,FALSE),"")</f>
        <v/>
      </c>
      <c r="J57" s="19" t="n"/>
      <c r="K57" s="20" t="n"/>
      <c r="L57" s="20" t="n"/>
      <c r="M57" s="6" t="n"/>
      <c r="O57" s="17">
        <f>IF(NOT(OR(A57&lt;&gt;"",B57&lt;&gt;"",C57&lt;&gt;"",D57&lt;&gt;"",E57&lt;&gt;"",F57&lt;&gt;"",G57&lt;&gt;"",H57&lt;&gt;"",J57&lt;&gt;"",K57&lt;&gt;"",L57&lt;&gt;"",M57&lt;&gt;"")),"",IF(NOT(AND(OR(A57="",AND(LEN(A57)=12,ISNUMBER(--A57))),OR(B57="",COUNTIF('2. Proyectos'!$A$5:$A$54,B57)&gt;0),OR(D57="",COUNTIF(Listas!$CV$2:$CV$19,D57)&gt;0),OR(E57="",COUNTIF(Listas!$AU$2:$AU$28,E57)&gt;0),OR(F57="",AND(ISNUMBER(F57),F57&gt;=2018,F57&lt;=2025)),OR(G57="",AND(ISNUMBER(G57),G57&gt;=1,G57&lt;=12)),OR(H57="",COUNTIF(Listas!$H$2:$H$250,H57)&gt;0),OR(J57="",AND(ISNUMBER(J57),J57&gt;0)),OR(K57="",AND(ISNUMBER(K57),K57&gt;=0)),OR(L57="",COUNTIF(Listas!$BC$2:$BC$3,L57)&gt;0))),"Dato inválido",IF(NOT(AND(A57&lt;&gt;"",B57&lt;&gt;"",C57&lt;&gt;"",E57&lt;&gt;"",F57&lt;&gt;"",G57&lt;&gt;"",H57&lt;&gt;"",J57&lt;&gt;"")),"Incompleta","OK")))</f>
        <v/>
      </c>
    </row>
    <row r="58">
      <c r="A58" s="13" t="n"/>
      <c r="B58" s="8" t="n"/>
      <c r="C58" s="8" t="n"/>
      <c r="D58" s="8" t="n"/>
      <c r="E58" s="8" t="n"/>
      <c r="F58" s="13" t="n"/>
      <c r="G58" s="13" t="n"/>
      <c r="H58" s="8" t="n"/>
      <c r="I58" s="15">
        <f>IFERROR(VLOOKUP(H58,Listas!$DK$2:$DL$250,2,FALSE),"")</f>
        <v/>
      </c>
      <c r="J58" s="14" t="n"/>
      <c r="K58" s="16" t="n"/>
      <c r="L58" s="16" t="n"/>
      <c r="M58" s="8" t="n"/>
      <c r="O58" s="17">
        <f>IF(NOT(OR(A58&lt;&gt;"",B58&lt;&gt;"",C58&lt;&gt;"",D58&lt;&gt;"",E58&lt;&gt;"",F58&lt;&gt;"",G58&lt;&gt;"",H58&lt;&gt;"",J58&lt;&gt;"",K58&lt;&gt;"",L58&lt;&gt;"",M58&lt;&gt;"")),"",IF(NOT(AND(OR(A58="",AND(LEN(A58)=12,ISNUMBER(--A58))),OR(B58="",COUNTIF('2. Proyectos'!$A$5:$A$54,B58)&gt;0),OR(D58="",COUNTIF(Listas!$CV$2:$CV$19,D58)&gt;0),OR(E58="",COUNTIF(Listas!$AU$2:$AU$28,E58)&gt;0),OR(F58="",AND(ISNUMBER(F58),F58&gt;=2018,F58&lt;=2025)),OR(G58="",AND(ISNUMBER(G58),G58&gt;=1,G58&lt;=12)),OR(H58="",COUNTIF(Listas!$H$2:$H$250,H58)&gt;0),OR(J58="",AND(ISNUMBER(J58),J58&gt;0)),OR(K58="",AND(ISNUMBER(K58),K58&gt;=0)),OR(L58="",COUNTIF(Listas!$BC$2:$BC$3,L58)&gt;0))),"Dato inválido",IF(NOT(AND(A58&lt;&gt;"",B58&lt;&gt;"",C58&lt;&gt;"",E58&lt;&gt;"",F58&lt;&gt;"",G58&lt;&gt;"",H58&lt;&gt;"",J58&lt;&gt;"")),"Incompleta","OK")))</f>
        <v/>
      </c>
    </row>
    <row r="59">
      <c r="A59" s="18" t="n"/>
      <c r="B59" s="6" t="n"/>
      <c r="C59" s="6" t="n"/>
      <c r="D59" s="6" t="n"/>
      <c r="E59" s="6" t="n"/>
      <c r="F59" s="18" t="n"/>
      <c r="G59" s="18" t="n"/>
      <c r="H59" s="6" t="n"/>
      <c r="I59" s="15">
        <f>IFERROR(VLOOKUP(H59,Listas!$DK$2:$DL$250,2,FALSE),"")</f>
        <v/>
      </c>
      <c r="J59" s="19" t="n"/>
      <c r="K59" s="20" t="n"/>
      <c r="L59" s="20" t="n"/>
      <c r="M59" s="6" t="n"/>
      <c r="O59" s="17">
        <f>IF(NOT(OR(A59&lt;&gt;"",B59&lt;&gt;"",C59&lt;&gt;"",D59&lt;&gt;"",E59&lt;&gt;"",F59&lt;&gt;"",G59&lt;&gt;"",H59&lt;&gt;"",J59&lt;&gt;"",K59&lt;&gt;"",L59&lt;&gt;"",M59&lt;&gt;"")),"",IF(NOT(AND(OR(A59="",AND(LEN(A59)=12,ISNUMBER(--A59))),OR(B59="",COUNTIF('2. Proyectos'!$A$5:$A$54,B59)&gt;0),OR(D59="",COUNTIF(Listas!$CV$2:$CV$19,D59)&gt;0),OR(E59="",COUNTIF(Listas!$AU$2:$AU$28,E59)&gt;0),OR(F59="",AND(ISNUMBER(F59),F59&gt;=2018,F59&lt;=2025)),OR(G59="",AND(ISNUMBER(G59),G59&gt;=1,G59&lt;=12)),OR(H59="",COUNTIF(Listas!$H$2:$H$250,H59)&gt;0),OR(J59="",AND(ISNUMBER(J59),J59&gt;0)),OR(K59="",AND(ISNUMBER(K59),K59&gt;=0)),OR(L59="",COUNTIF(Listas!$BC$2:$BC$3,L59)&gt;0))),"Dato inválido",IF(NOT(AND(A59&lt;&gt;"",B59&lt;&gt;"",C59&lt;&gt;"",E59&lt;&gt;"",F59&lt;&gt;"",G59&lt;&gt;"",H59&lt;&gt;"",J59&lt;&gt;"")),"Incompleta","OK")))</f>
        <v/>
      </c>
    </row>
    <row r="60">
      <c r="A60" s="13" t="n"/>
      <c r="B60" s="8" t="n"/>
      <c r="C60" s="8" t="n"/>
      <c r="D60" s="8" t="n"/>
      <c r="E60" s="8" t="n"/>
      <c r="F60" s="13" t="n"/>
      <c r="G60" s="13" t="n"/>
      <c r="H60" s="8" t="n"/>
      <c r="I60" s="15">
        <f>IFERROR(VLOOKUP(H60,Listas!$DK$2:$DL$250,2,FALSE),"")</f>
        <v/>
      </c>
      <c r="J60" s="14" t="n"/>
      <c r="K60" s="16" t="n"/>
      <c r="L60" s="16" t="n"/>
      <c r="M60" s="8" t="n"/>
      <c r="O60" s="17">
        <f>IF(NOT(OR(A60&lt;&gt;"",B60&lt;&gt;"",C60&lt;&gt;"",D60&lt;&gt;"",E60&lt;&gt;"",F60&lt;&gt;"",G60&lt;&gt;"",H60&lt;&gt;"",J60&lt;&gt;"",K60&lt;&gt;"",L60&lt;&gt;"",M60&lt;&gt;"")),"",IF(NOT(AND(OR(A60="",AND(LEN(A60)=12,ISNUMBER(--A60))),OR(B60="",COUNTIF('2. Proyectos'!$A$5:$A$54,B60)&gt;0),OR(D60="",COUNTIF(Listas!$CV$2:$CV$19,D60)&gt;0),OR(E60="",COUNTIF(Listas!$AU$2:$AU$28,E60)&gt;0),OR(F60="",AND(ISNUMBER(F60),F60&gt;=2018,F60&lt;=2025)),OR(G60="",AND(ISNUMBER(G60),G60&gt;=1,G60&lt;=12)),OR(H60="",COUNTIF(Listas!$H$2:$H$250,H60)&gt;0),OR(J60="",AND(ISNUMBER(J60),J60&gt;0)),OR(K60="",AND(ISNUMBER(K60),K60&gt;=0)),OR(L60="",COUNTIF(Listas!$BC$2:$BC$3,L60)&gt;0))),"Dato inválido",IF(NOT(AND(A60&lt;&gt;"",B60&lt;&gt;"",C60&lt;&gt;"",E60&lt;&gt;"",F60&lt;&gt;"",G60&lt;&gt;"",H60&lt;&gt;"",J60&lt;&gt;"")),"Incompleta","OK")))</f>
        <v/>
      </c>
    </row>
    <row r="61">
      <c r="A61" s="18" t="n"/>
      <c r="B61" s="6" t="n"/>
      <c r="C61" s="6" t="n"/>
      <c r="D61" s="6" t="n"/>
      <c r="E61" s="6" t="n"/>
      <c r="F61" s="18" t="n"/>
      <c r="G61" s="18" t="n"/>
      <c r="H61" s="6" t="n"/>
      <c r="I61" s="15">
        <f>IFERROR(VLOOKUP(H61,Listas!$DK$2:$DL$250,2,FALSE),"")</f>
        <v/>
      </c>
      <c r="J61" s="19" t="n"/>
      <c r="K61" s="20" t="n"/>
      <c r="L61" s="20" t="n"/>
      <c r="M61" s="6" t="n"/>
      <c r="O61" s="17">
        <f>IF(NOT(OR(A61&lt;&gt;"",B61&lt;&gt;"",C61&lt;&gt;"",D61&lt;&gt;"",E61&lt;&gt;"",F61&lt;&gt;"",G61&lt;&gt;"",H61&lt;&gt;"",J61&lt;&gt;"",K61&lt;&gt;"",L61&lt;&gt;"",M61&lt;&gt;"")),"",IF(NOT(AND(OR(A61="",AND(LEN(A61)=12,ISNUMBER(--A61))),OR(B61="",COUNTIF('2. Proyectos'!$A$5:$A$54,B61)&gt;0),OR(D61="",COUNTIF(Listas!$CV$2:$CV$19,D61)&gt;0),OR(E61="",COUNTIF(Listas!$AU$2:$AU$28,E61)&gt;0),OR(F61="",AND(ISNUMBER(F61),F61&gt;=2018,F61&lt;=2025)),OR(G61="",AND(ISNUMBER(G61),G61&gt;=1,G61&lt;=12)),OR(H61="",COUNTIF(Listas!$H$2:$H$250,H61)&gt;0),OR(J61="",AND(ISNUMBER(J61),J61&gt;0)),OR(K61="",AND(ISNUMBER(K61),K61&gt;=0)),OR(L61="",COUNTIF(Listas!$BC$2:$BC$3,L61)&gt;0))),"Dato inválido",IF(NOT(AND(A61&lt;&gt;"",B61&lt;&gt;"",C61&lt;&gt;"",E61&lt;&gt;"",F61&lt;&gt;"",G61&lt;&gt;"",H61&lt;&gt;"",J61&lt;&gt;"")),"Incompleta","OK")))</f>
        <v/>
      </c>
    </row>
    <row r="62">
      <c r="A62" s="13" t="n"/>
      <c r="B62" s="8" t="n"/>
      <c r="C62" s="8" t="n"/>
      <c r="D62" s="8" t="n"/>
      <c r="E62" s="8" t="n"/>
      <c r="F62" s="13" t="n"/>
      <c r="G62" s="13" t="n"/>
      <c r="H62" s="8" t="n"/>
      <c r="I62" s="15">
        <f>IFERROR(VLOOKUP(H62,Listas!$DK$2:$DL$250,2,FALSE),"")</f>
        <v/>
      </c>
      <c r="J62" s="14" t="n"/>
      <c r="K62" s="16" t="n"/>
      <c r="L62" s="16" t="n"/>
      <c r="M62" s="8" t="n"/>
      <c r="O62" s="17">
        <f>IF(NOT(OR(A62&lt;&gt;"",B62&lt;&gt;"",C62&lt;&gt;"",D62&lt;&gt;"",E62&lt;&gt;"",F62&lt;&gt;"",G62&lt;&gt;"",H62&lt;&gt;"",J62&lt;&gt;"",K62&lt;&gt;"",L62&lt;&gt;"",M62&lt;&gt;"")),"",IF(NOT(AND(OR(A62="",AND(LEN(A62)=12,ISNUMBER(--A62))),OR(B62="",COUNTIF('2. Proyectos'!$A$5:$A$54,B62)&gt;0),OR(D62="",COUNTIF(Listas!$CV$2:$CV$19,D62)&gt;0),OR(E62="",COUNTIF(Listas!$AU$2:$AU$28,E62)&gt;0),OR(F62="",AND(ISNUMBER(F62),F62&gt;=2018,F62&lt;=2025)),OR(G62="",AND(ISNUMBER(G62),G62&gt;=1,G62&lt;=12)),OR(H62="",COUNTIF(Listas!$H$2:$H$250,H62)&gt;0),OR(J62="",AND(ISNUMBER(J62),J62&gt;0)),OR(K62="",AND(ISNUMBER(K62),K62&gt;=0)),OR(L62="",COUNTIF(Listas!$BC$2:$BC$3,L62)&gt;0))),"Dato inválido",IF(NOT(AND(A62&lt;&gt;"",B62&lt;&gt;"",C62&lt;&gt;"",E62&lt;&gt;"",F62&lt;&gt;"",G62&lt;&gt;"",H62&lt;&gt;"",J62&lt;&gt;"")),"Incompleta","OK")))</f>
        <v/>
      </c>
    </row>
    <row r="63">
      <c r="A63" s="18" t="n"/>
      <c r="B63" s="6" t="n"/>
      <c r="C63" s="6" t="n"/>
      <c r="D63" s="6" t="n"/>
      <c r="E63" s="6" t="n"/>
      <c r="F63" s="18" t="n"/>
      <c r="G63" s="18" t="n"/>
      <c r="H63" s="6" t="n"/>
      <c r="I63" s="15">
        <f>IFERROR(VLOOKUP(H63,Listas!$DK$2:$DL$250,2,FALSE),"")</f>
        <v/>
      </c>
      <c r="J63" s="19" t="n"/>
      <c r="K63" s="20" t="n"/>
      <c r="L63" s="20" t="n"/>
      <c r="M63" s="6" t="n"/>
      <c r="O63" s="17">
        <f>IF(NOT(OR(A63&lt;&gt;"",B63&lt;&gt;"",C63&lt;&gt;"",D63&lt;&gt;"",E63&lt;&gt;"",F63&lt;&gt;"",G63&lt;&gt;"",H63&lt;&gt;"",J63&lt;&gt;"",K63&lt;&gt;"",L63&lt;&gt;"",M63&lt;&gt;"")),"",IF(NOT(AND(OR(A63="",AND(LEN(A63)=12,ISNUMBER(--A63))),OR(B63="",COUNTIF('2. Proyectos'!$A$5:$A$54,B63)&gt;0),OR(D63="",COUNTIF(Listas!$CV$2:$CV$19,D63)&gt;0),OR(E63="",COUNTIF(Listas!$AU$2:$AU$28,E63)&gt;0),OR(F63="",AND(ISNUMBER(F63),F63&gt;=2018,F63&lt;=2025)),OR(G63="",AND(ISNUMBER(G63),G63&gt;=1,G63&lt;=12)),OR(H63="",COUNTIF(Listas!$H$2:$H$250,H63)&gt;0),OR(J63="",AND(ISNUMBER(J63),J63&gt;0)),OR(K63="",AND(ISNUMBER(K63),K63&gt;=0)),OR(L63="",COUNTIF(Listas!$BC$2:$BC$3,L63)&gt;0))),"Dato inválido",IF(NOT(AND(A63&lt;&gt;"",B63&lt;&gt;"",C63&lt;&gt;"",E63&lt;&gt;"",F63&lt;&gt;"",G63&lt;&gt;"",H63&lt;&gt;"",J63&lt;&gt;"")),"Incompleta","OK")))</f>
        <v/>
      </c>
    </row>
    <row r="64">
      <c r="A64" s="13" t="n"/>
      <c r="B64" s="8" t="n"/>
      <c r="C64" s="8" t="n"/>
      <c r="D64" s="8" t="n"/>
      <c r="E64" s="8" t="n"/>
      <c r="F64" s="13" t="n"/>
      <c r="G64" s="13" t="n"/>
      <c r="H64" s="8" t="n"/>
      <c r="I64" s="15">
        <f>IFERROR(VLOOKUP(H64,Listas!$DK$2:$DL$250,2,FALSE),"")</f>
        <v/>
      </c>
      <c r="J64" s="14" t="n"/>
      <c r="K64" s="16" t="n"/>
      <c r="L64" s="16" t="n"/>
      <c r="M64" s="8" t="n"/>
      <c r="O64" s="17">
        <f>IF(NOT(OR(A64&lt;&gt;"",B64&lt;&gt;"",C64&lt;&gt;"",D64&lt;&gt;"",E64&lt;&gt;"",F64&lt;&gt;"",G64&lt;&gt;"",H64&lt;&gt;"",J64&lt;&gt;"",K64&lt;&gt;"",L64&lt;&gt;"",M64&lt;&gt;"")),"",IF(NOT(AND(OR(A64="",AND(LEN(A64)=12,ISNUMBER(--A64))),OR(B64="",COUNTIF('2. Proyectos'!$A$5:$A$54,B64)&gt;0),OR(D64="",COUNTIF(Listas!$CV$2:$CV$19,D64)&gt;0),OR(E64="",COUNTIF(Listas!$AU$2:$AU$28,E64)&gt;0),OR(F64="",AND(ISNUMBER(F64),F64&gt;=2018,F64&lt;=2025)),OR(G64="",AND(ISNUMBER(G64),G64&gt;=1,G64&lt;=12)),OR(H64="",COUNTIF(Listas!$H$2:$H$250,H64)&gt;0),OR(J64="",AND(ISNUMBER(J64),J64&gt;0)),OR(K64="",AND(ISNUMBER(K64),K64&gt;=0)),OR(L64="",COUNTIF(Listas!$BC$2:$BC$3,L64)&gt;0))),"Dato inválido",IF(NOT(AND(A64&lt;&gt;"",B64&lt;&gt;"",C64&lt;&gt;"",E64&lt;&gt;"",F64&lt;&gt;"",G64&lt;&gt;"",H64&lt;&gt;"",J64&lt;&gt;"")),"Incompleta","OK")))</f>
        <v/>
      </c>
    </row>
    <row r="65">
      <c r="A65" s="18" t="n"/>
      <c r="B65" s="6" t="n"/>
      <c r="C65" s="6" t="n"/>
      <c r="D65" s="6" t="n"/>
      <c r="E65" s="6" t="n"/>
      <c r="F65" s="18" t="n"/>
      <c r="G65" s="18" t="n"/>
      <c r="H65" s="6" t="n"/>
      <c r="I65" s="15">
        <f>IFERROR(VLOOKUP(H65,Listas!$DK$2:$DL$250,2,FALSE),"")</f>
        <v/>
      </c>
      <c r="J65" s="19" t="n"/>
      <c r="K65" s="20" t="n"/>
      <c r="L65" s="20" t="n"/>
      <c r="M65" s="6" t="n"/>
      <c r="O65" s="17">
        <f>IF(NOT(OR(A65&lt;&gt;"",B65&lt;&gt;"",C65&lt;&gt;"",D65&lt;&gt;"",E65&lt;&gt;"",F65&lt;&gt;"",G65&lt;&gt;"",H65&lt;&gt;"",J65&lt;&gt;"",K65&lt;&gt;"",L65&lt;&gt;"",M65&lt;&gt;"")),"",IF(NOT(AND(OR(A65="",AND(LEN(A65)=12,ISNUMBER(--A65))),OR(B65="",COUNTIF('2. Proyectos'!$A$5:$A$54,B65)&gt;0),OR(D65="",COUNTIF(Listas!$CV$2:$CV$19,D65)&gt;0),OR(E65="",COUNTIF(Listas!$AU$2:$AU$28,E65)&gt;0),OR(F65="",AND(ISNUMBER(F65),F65&gt;=2018,F65&lt;=2025)),OR(G65="",AND(ISNUMBER(G65),G65&gt;=1,G65&lt;=12)),OR(H65="",COUNTIF(Listas!$H$2:$H$250,H65)&gt;0),OR(J65="",AND(ISNUMBER(J65),J65&gt;0)),OR(K65="",AND(ISNUMBER(K65),K65&gt;=0)),OR(L65="",COUNTIF(Listas!$BC$2:$BC$3,L65)&gt;0))),"Dato inválido",IF(NOT(AND(A65&lt;&gt;"",B65&lt;&gt;"",C65&lt;&gt;"",E65&lt;&gt;"",F65&lt;&gt;"",G65&lt;&gt;"",H65&lt;&gt;"",J65&lt;&gt;"")),"Incompleta","OK")))</f>
        <v/>
      </c>
    </row>
    <row r="66">
      <c r="A66" s="13" t="n"/>
      <c r="B66" s="8" t="n"/>
      <c r="C66" s="8" t="n"/>
      <c r="D66" s="8" t="n"/>
      <c r="E66" s="8" t="n"/>
      <c r="F66" s="13" t="n"/>
      <c r="G66" s="13" t="n"/>
      <c r="H66" s="8" t="n"/>
      <c r="I66" s="15">
        <f>IFERROR(VLOOKUP(H66,Listas!$DK$2:$DL$250,2,FALSE),"")</f>
        <v/>
      </c>
      <c r="J66" s="14" t="n"/>
      <c r="K66" s="16" t="n"/>
      <c r="L66" s="16" t="n"/>
      <c r="M66" s="8" t="n"/>
      <c r="O66" s="17">
        <f>IF(NOT(OR(A66&lt;&gt;"",B66&lt;&gt;"",C66&lt;&gt;"",D66&lt;&gt;"",E66&lt;&gt;"",F66&lt;&gt;"",G66&lt;&gt;"",H66&lt;&gt;"",J66&lt;&gt;"",K66&lt;&gt;"",L66&lt;&gt;"",M66&lt;&gt;"")),"",IF(NOT(AND(OR(A66="",AND(LEN(A66)=12,ISNUMBER(--A66))),OR(B66="",COUNTIF('2. Proyectos'!$A$5:$A$54,B66)&gt;0),OR(D66="",COUNTIF(Listas!$CV$2:$CV$19,D66)&gt;0),OR(E66="",COUNTIF(Listas!$AU$2:$AU$28,E66)&gt;0),OR(F66="",AND(ISNUMBER(F66),F66&gt;=2018,F66&lt;=2025)),OR(G66="",AND(ISNUMBER(G66),G66&gt;=1,G66&lt;=12)),OR(H66="",COUNTIF(Listas!$H$2:$H$250,H66)&gt;0),OR(J66="",AND(ISNUMBER(J66),J66&gt;0)),OR(K66="",AND(ISNUMBER(K66),K66&gt;=0)),OR(L66="",COUNTIF(Listas!$BC$2:$BC$3,L66)&gt;0))),"Dato inválido",IF(NOT(AND(A66&lt;&gt;"",B66&lt;&gt;"",C66&lt;&gt;"",E66&lt;&gt;"",F66&lt;&gt;"",G66&lt;&gt;"",H66&lt;&gt;"",J66&lt;&gt;"")),"Incompleta","OK")))</f>
        <v/>
      </c>
    </row>
    <row r="67">
      <c r="A67" s="18" t="n"/>
      <c r="B67" s="6" t="n"/>
      <c r="C67" s="6" t="n"/>
      <c r="D67" s="6" t="n"/>
      <c r="E67" s="6" t="n"/>
      <c r="F67" s="18" t="n"/>
      <c r="G67" s="18" t="n"/>
      <c r="H67" s="6" t="n"/>
      <c r="I67" s="15">
        <f>IFERROR(VLOOKUP(H67,Listas!$DK$2:$DL$250,2,FALSE),"")</f>
        <v/>
      </c>
      <c r="J67" s="19" t="n"/>
      <c r="K67" s="20" t="n"/>
      <c r="L67" s="20" t="n"/>
      <c r="M67" s="6" t="n"/>
      <c r="O67" s="17">
        <f>IF(NOT(OR(A67&lt;&gt;"",B67&lt;&gt;"",C67&lt;&gt;"",D67&lt;&gt;"",E67&lt;&gt;"",F67&lt;&gt;"",G67&lt;&gt;"",H67&lt;&gt;"",J67&lt;&gt;"",K67&lt;&gt;"",L67&lt;&gt;"",M67&lt;&gt;"")),"",IF(NOT(AND(OR(A67="",AND(LEN(A67)=12,ISNUMBER(--A67))),OR(B67="",COUNTIF('2. Proyectos'!$A$5:$A$54,B67)&gt;0),OR(D67="",COUNTIF(Listas!$CV$2:$CV$19,D67)&gt;0),OR(E67="",COUNTIF(Listas!$AU$2:$AU$28,E67)&gt;0),OR(F67="",AND(ISNUMBER(F67),F67&gt;=2018,F67&lt;=2025)),OR(G67="",AND(ISNUMBER(G67),G67&gt;=1,G67&lt;=12)),OR(H67="",COUNTIF(Listas!$H$2:$H$250,H67)&gt;0),OR(J67="",AND(ISNUMBER(J67),J67&gt;0)),OR(K67="",AND(ISNUMBER(K67),K67&gt;=0)),OR(L67="",COUNTIF(Listas!$BC$2:$BC$3,L67)&gt;0))),"Dato inválido",IF(NOT(AND(A67&lt;&gt;"",B67&lt;&gt;"",C67&lt;&gt;"",E67&lt;&gt;"",F67&lt;&gt;"",G67&lt;&gt;"",H67&lt;&gt;"",J67&lt;&gt;"")),"Incompleta","OK")))</f>
        <v/>
      </c>
    </row>
    <row r="68">
      <c r="A68" s="13" t="n"/>
      <c r="B68" s="8" t="n"/>
      <c r="C68" s="8" t="n"/>
      <c r="D68" s="8" t="n"/>
      <c r="E68" s="8" t="n"/>
      <c r="F68" s="13" t="n"/>
      <c r="G68" s="13" t="n"/>
      <c r="H68" s="8" t="n"/>
      <c r="I68" s="15">
        <f>IFERROR(VLOOKUP(H68,Listas!$DK$2:$DL$250,2,FALSE),"")</f>
        <v/>
      </c>
      <c r="J68" s="14" t="n"/>
      <c r="K68" s="16" t="n"/>
      <c r="L68" s="16" t="n"/>
      <c r="M68" s="8" t="n"/>
      <c r="O68" s="17">
        <f>IF(NOT(OR(A68&lt;&gt;"",B68&lt;&gt;"",C68&lt;&gt;"",D68&lt;&gt;"",E68&lt;&gt;"",F68&lt;&gt;"",G68&lt;&gt;"",H68&lt;&gt;"",J68&lt;&gt;"",K68&lt;&gt;"",L68&lt;&gt;"",M68&lt;&gt;"")),"",IF(NOT(AND(OR(A68="",AND(LEN(A68)=12,ISNUMBER(--A68))),OR(B68="",COUNTIF('2. Proyectos'!$A$5:$A$54,B68)&gt;0),OR(D68="",COUNTIF(Listas!$CV$2:$CV$19,D68)&gt;0),OR(E68="",COUNTIF(Listas!$AU$2:$AU$28,E68)&gt;0),OR(F68="",AND(ISNUMBER(F68),F68&gt;=2018,F68&lt;=2025)),OR(G68="",AND(ISNUMBER(G68),G68&gt;=1,G68&lt;=12)),OR(H68="",COUNTIF(Listas!$H$2:$H$250,H68)&gt;0),OR(J68="",AND(ISNUMBER(J68),J68&gt;0)),OR(K68="",AND(ISNUMBER(K68),K68&gt;=0)),OR(L68="",COUNTIF(Listas!$BC$2:$BC$3,L68)&gt;0))),"Dato inválido",IF(NOT(AND(A68&lt;&gt;"",B68&lt;&gt;"",C68&lt;&gt;"",E68&lt;&gt;"",F68&lt;&gt;"",G68&lt;&gt;"",H68&lt;&gt;"",J68&lt;&gt;"")),"Incompleta","OK")))</f>
        <v/>
      </c>
    </row>
    <row r="69">
      <c r="A69" s="18" t="n"/>
      <c r="B69" s="6" t="n"/>
      <c r="C69" s="6" t="n"/>
      <c r="D69" s="6" t="n"/>
      <c r="E69" s="6" t="n"/>
      <c r="F69" s="18" t="n"/>
      <c r="G69" s="18" t="n"/>
      <c r="H69" s="6" t="n"/>
      <c r="I69" s="15">
        <f>IFERROR(VLOOKUP(H69,Listas!$DK$2:$DL$250,2,FALSE),"")</f>
        <v/>
      </c>
      <c r="J69" s="19" t="n"/>
      <c r="K69" s="20" t="n"/>
      <c r="L69" s="20" t="n"/>
      <c r="M69" s="6" t="n"/>
      <c r="O69" s="17">
        <f>IF(NOT(OR(A69&lt;&gt;"",B69&lt;&gt;"",C69&lt;&gt;"",D69&lt;&gt;"",E69&lt;&gt;"",F69&lt;&gt;"",G69&lt;&gt;"",H69&lt;&gt;"",J69&lt;&gt;"",K69&lt;&gt;"",L69&lt;&gt;"",M69&lt;&gt;"")),"",IF(NOT(AND(OR(A69="",AND(LEN(A69)=12,ISNUMBER(--A69))),OR(B69="",COUNTIF('2. Proyectos'!$A$5:$A$54,B69)&gt;0),OR(D69="",COUNTIF(Listas!$CV$2:$CV$19,D69)&gt;0),OR(E69="",COUNTIF(Listas!$AU$2:$AU$28,E69)&gt;0),OR(F69="",AND(ISNUMBER(F69),F69&gt;=2018,F69&lt;=2025)),OR(G69="",AND(ISNUMBER(G69),G69&gt;=1,G69&lt;=12)),OR(H69="",COUNTIF(Listas!$H$2:$H$250,H69)&gt;0),OR(J69="",AND(ISNUMBER(J69),J69&gt;0)),OR(K69="",AND(ISNUMBER(K69),K69&gt;=0)),OR(L69="",COUNTIF(Listas!$BC$2:$BC$3,L69)&gt;0))),"Dato inválido",IF(NOT(AND(A69&lt;&gt;"",B69&lt;&gt;"",C69&lt;&gt;"",E69&lt;&gt;"",F69&lt;&gt;"",G69&lt;&gt;"",H69&lt;&gt;"",J69&lt;&gt;"")),"Incompleta","OK")))</f>
        <v/>
      </c>
    </row>
    <row r="70">
      <c r="A70" s="13" t="n"/>
      <c r="B70" s="8" t="n"/>
      <c r="C70" s="8" t="n"/>
      <c r="D70" s="8" t="n"/>
      <c r="E70" s="8" t="n"/>
      <c r="F70" s="13" t="n"/>
      <c r="G70" s="13" t="n"/>
      <c r="H70" s="8" t="n"/>
      <c r="I70" s="15">
        <f>IFERROR(VLOOKUP(H70,Listas!$DK$2:$DL$250,2,FALSE),"")</f>
        <v/>
      </c>
      <c r="J70" s="14" t="n"/>
      <c r="K70" s="16" t="n"/>
      <c r="L70" s="16" t="n"/>
      <c r="M70" s="8" t="n"/>
      <c r="O70" s="17">
        <f>IF(NOT(OR(A70&lt;&gt;"",B70&lt;&gt;"",C70&lt;&gt;"",D70&lt;&gt;"",E70&lt;&gt;"",F70&lt;&gt;"",G70&lt;&gt;"",H70&lt;&gt;"",J70&lt;&gt;"",K70&lt;&gt;"",L70&lt;&gt;"",M70&lt;&gt;"")),"",IF(NOT(AND(OR(A70="",AND(LEN(A70)=12,ISNUMBER(--A70))),OR(B70="",COUNTIF('2. Proyectos'!$A$5:$A$54,B70)&gt;0),OR(D70="",COUNTIF(Listas!$CV$2:$CV$19,D70)&gt;0),OR(E70="",COUNTIF(Listas!$AU$2:$AU$28,E70)&gt;0),OR(F70="",AND(ISNUMBER(F70),F70&gt;=2018,F70&lt;=2025)),OR(G70="",AND(ISNUMBER(G70),G70&gt;=1,G70&lt;=12)),OR(H70="",COUNTIF(Listas!$H$2:$H$250,H70)&gt;0),OR(J70="",AND(ISNUMBER(J70),J70&gt;0)),OR(K70="",AND(ISNUMBER(K70),K70&gt;=0)),OR(L70="",COUNTIF(Listas!$BC$2:$BC$3,L70)&gt;0))),"Dato inválido",IF(NOT(AND(A70&lt;&gt;"",B70&lt;&gt;"",C70&lt;&gt;"",E70&lt;&gt;"",F70&lt;&gt;"",G70&lt;&gt;"",H70&lt;&gt;"",J70&lt;&gt;"")),"Incompleta","OK")))</f>
        <v/>
      </c>
    </row>
    <row r="71">
      <c r="A71" s="18" t="n"/>
      <c r="B71" s="6" t="n"/>
      <c r="C71" s="6" t="n"/>
      <c r="D71" s="6" t="n"/>
      <c r="E71" s="6" t="n"/>
      <c r="F71" s="18" t="n"/>
      <c r="G71" s="18" t="n"/>
      <c r="H71" s="6" t="n"/>
      <c r="I71" s="15">
        <f>IFERROR(VLOOKUP(H71,Listas!$DK$2:$DL$250,2,FALSE),"")</f>
        <v/>
      </c>
      <c r="J71" s="19" t="n"/>
      <c r="K71" s="20" t="n"/>
      <c r="L71" s="20" t="n"/>
      <c r="M71" s="6" t="n"/>
      <c r="O71" s="17">
        <f>IF(NOT(OR(A71&lt;&gt;"",B71&lt;&gt;"",C71&lt;&gt;"",D71&lt;&gt;"",E71&lt;&gt;"",F71&lt;&gt;"",G71&lt;&gt;"",H71&lt;&gt;"",J71&lt;&gt;"",K71&lt;&gt;"",L71&lt;&gt;"",M71&lt;&gt;"")),"",IF(NOT(AND(OR(A71="",AND(LEN(A71)=12,ISNUMBER(--A71))),OR(B71="",COUNTIF('2. Proyectos'!$A$5:$A$54,B71)&gt;0),OR(D71="",COUNTIF(Listas!$CV$2:$CV$19,D71)&gt;0),OR(E71="",COUNTIF(Listas!$AU$2:$AU$28,E71)&gt;0),OR(F71="",AND(ISNUMBER(F71),F71&gt;=2018,F71&lt;=2025)),OR(G71="",AND(ISNUMBER(G71),G71&gt;=1,G71&lt;=12)),OR(H71="",COUNTIF(Listas!$H$2:$H$250,H71)&gt;0),OR(J71="",AND(ISNUMBER(J71),J71&gt;0)),OR(K71="",AND(ISNUMBER(K71),K71&gt;=0)),OR(L71="",COUNTIF(Listas!$BC$2:$BC$3,L71)&gt;0))),"Dato inválido",IF(NOT(AND(A71&lt;&gt;"",B71&lt;&gt;"",C71&lt;&gt;"",E71&lt;&gt;"",F71&lt;&gt;"",G71&lt;&gt;"",H71&lt;&gt;"",J71&lt;&gt;"")),"Incompleta","OK")))</f>
        <v/>
      </c>
    </row>
    <row r="72">
      <c r="A72" s="13" t="n"/>
      <c r="B72" s="8" t="n"/>
      <c r="C72" s="8" t="n"/>
      <c r="D72" s="8" t="n"/>
      <c r="E72" s="8" t="n"/>
      <c r="F72" s="13" t="n"/>
      <c r="G72" s="13" t="n"/>
      <c r="H72" s="8" t="n"/>
      <c r="I72" s="15">
        <f>IFERROR(VLOOKUP(H72,Listas!$DK$2:$DL$250,2,FALSE),"")</f>
        <v/>
      </c>
      <c r="J72" s="14" t="n"/>
      <c r="K72" s="16" t="n"/>
      <c r="L72" s="16" t="n"/>
      <c r="M72" s="8" t="n"/>
      <c r="O72" s="17">
        <f>IF(NOT(OR(A72&lt;&gt;"",B72&lt;&gt;"",C72&lt;&gt;"",D72&lt;&gt;"",E72&lt;&gt;"",F72&lt;&gt;"",G72&lt;&gt;"",H72&lt;&gt;"",J72&lt;&gt;"",K72&lt;&gt;"",L72&lt;&gt;"",M72&lt;&gt;"")),"",IF(NOT(AND(OR(A72="",AND(LEN(A72)=12,ISNUMBER(--A72))),OR(B72="",COUNTIF('2. Proyectos'!$A$5:$A$54,B72)&gt;0),OR(D72="",COUNTIF(Listas!$CV$2:$CV$19,D72)&gt;0),OR(E72="",COUNTIF(Listas!$AU$2:$AU$28,E72)&gt;0),OR(F72="",AND(ISNUMBER(F72),F72&gt;=2018,F72&lt;=2025)),OR(G72="",AND(ISNUMBER(G72),G72&gt;=1,G72&lt;=12)),OR(H72="",COUNTIF(Listas!$H$2:$H$250,H72)&gt;0),OR(J72="",AND(ISNUMBER(J72),J72&gt;0)),OR(K72="",AND(ISNUMBER(K72),K72&gt;=0)),OR(L72="",COUNTIF(Listas!$BC$2:$BC$3,L72)&gt;0))),"Dato inválido",IF(NOT(AND(A72&lt;&gt;"",B72&lt;&gt;"",C72&lt;&gt;"",E72&lt;&gt;"",F72&lt;&gt;"",G72&lt;&gt;"",H72&lt;&gt;"",J72&lt;&gt;"")),"Incompleta","OK")))</f>
        <v/>
      </c>
    </row>
    <row r="73">
      <c r="A73" s="18" t="n"/>
      <c r="B73" s="6" t="n"/>
      <c r="C73" s="6" t="n"/>
      <c r="D73" s="6" t="n"/>
      <c r="E73" s="6" t="n"/>
      <c r="F73" s="18" t="n"/>
      <c r="G73" s="18" t="n"/>
      <c r="H73" s="6" t="n"/>
      <c r="I73" s="15">
        <f>IFERROR(VLOOKUP(H73,Listas!$DK$2:$DL$250,2,FALSE),"")</f>
        <v/>
      </c>
      <c r="J73" s="19" t="n"/>
      <c r="K73" s="20" t="n"/>
      <c r="L73" s="20" t="n"/>
      <c r="M73" s="6" t="n"/>
      <c r="O73" s="17">
        <f>IF(NOT(OR(A73&lt;&gt;"",B73&lt;&gt;"",C73&lt;&gt;"",D73&lt;&gt;"",E73&lt;&gt;"",F73&lt;&gt;"",G73&lt;&gt;"",H73&lt;&gt;"",J73&lt;&gt;"",K73&lt;&gt;"",L73&lt;&gt;"",M73&lt;&gt;"")),"",IF(NOT(AND(OR(A73="",AND(LEN(A73)=12,ISNUMBER(--A73))),OR(B73="",COUNTIF('2. Proyectos'!$A$5:$A$54,B73)&gt;0),OR(D73="",COUNTIF(Listas!$CV$2:$CV$19,D73)&gt;0),OR(E73="",COUNTIF(Listas!$AU$2:$AU$28,E73)&gt;0),OR(F73="",AND(ISNUMBER(F73),F73&gt;=2018,F73&lt;=2025)),OR(G73="",AND(ISNUMBER(G73),G73&gt;=1,G73&lt;=12)),OR(H73="",COUNTIF(Listas!$H$2:$H$250,H73)&gt;0),OR(J73="",AND(ISNUMBER(J73),J73&gt;0)),OR(K73="",AND(ISNUMBER(K73),K73&gt;=0)),OR(L73="",COUNTIF(Listas!$BC$2:$BC$3,L73)&gt;0))),"Dato inválido",IF(NOT(AND(A73&lt;&gt;"",B73&lt;&gt;"",C73&lt;&gt;"",E73&lt;&gt;"",F73&lt;&gt;"",G73&lt;&gt;"",H73&lt;&gt;"",J73&lt;&gt;"")),"Incompleta","OK")))</f>
        <v/>
      </c>
    </row>
    <row r="74">
      <c r="A74" s="13" t="n"/>
      <c r="B74" s="8" t="n"/>
      <c r="C74" s="8" t="n"/>
      <c r="D74" s="8" t="n"/>
      <c r="E74" s="8" t="n"/>
      <c r="F74" s="13" t="n"/>
      <c r="G74" s="13" t="n"/>
      <c r="H74" s="8" t="n"/>
      <c r="I74" s="15">
        <f>IFERROR(VLOOKUP(H74,Listas!$DK$2:$DL$250,2,FALSE),"")</f>
        <v/>
      </c>
      <c r="J74" s="14" t="n"/>
      <c r="K74" s="16" t="n"/>
      <c r="L74" s="16" t="n"/>
      <c r="M74" s="8" t="n"/>
      <c r="O74" s="17">
        <f>IF(NOT(OR(A74&lt;&gt;"",B74&lt;&gt;"",C74&lt;&gt;"",D74&lt;&gt;"",E74&lt;&gt;"",F74&lt;&gt;"",G74&lt;&gt;"",H74&lt;&gt;"",J74&lt;&gt;"",K74&lt;&gt;"",L74&lt;&gt;"",M74&lt;&gt;"")),"",IF(NOT(AND(OR(A74="",AND(LEN(A74)=12,ISNUMBER(--A74))),OR(B74="",COUNTIF('2. Proyectos'!$A$5:$A$54,B74)&gt;0),OR(D74="",COUNTIF(Listas!$CV$2:$CV$19,D74)&gt;0),OR(E74="",COUNTIF(Listas!$AU$2:$AU$28,E74)&gt;0),OR(F74="",AND(ISNUMBER(F74),F74&gt;=2018,F74&lt;=2025)),OR(G74="",AND(ISNUMBER(G74),G74&gt;=1,G74&lt;=12)),OR(H74="",COUNTIF(Listas!$H$2:$H$250,H74)&gt;0),OR(J74="",AND(ISNUMBER(J74),J74&gt;0)),OR(K74="",AND(ISNUMBER(K74),K74&gt;=0)),OR(L74="",COUNTIF(Listas!$BC$2:$BC$3,L74)&gt;0))),"Dato inválido",IF(NOT(AND(A74&lt;&gt;"",B74&lt;&gt;"",C74&lt;&gt;"",E74&lt;&gt;"",F74&lt;&gt;"",G74&lt;&gt;"",H74&lt;&gt;"",J74&lt;&gt;"")),"Incompleta","OK")))</f>
        <v/>
      </c>
    </row>
    <row r="75">
      <c r="A75" s="18" t="n"/>
      <c r="B75" s="6" t="n"/>
      <c r="C75" s="6" t="n"/>
      <c r="D75" s="6" t="n"/>
      <c r="E75" s="6" t="n"/>
      <c r="F75" s="18" t="n"/>
      <c r="G75" s="18" t="n"/>
      <c r="H75" s="6" t="n"/>
      <c r="I75" s="15">
        <f>IFERROR(VLOOKUP(H75,Listas!$DK$2:$DL$250,2,FALSE),"")</f>
        <v/>
      </c>
      <c r="J75" s="19" t="n"/>
      <c r="K75" s="20" t="n"/>
      <c r="L75" s="20" t="n"/>
      <c r="M75" s="6" t="n"/>
      <c r="O75" s="17">
        <f>IF(NOT(OR(A75&lt;&gt;"",B75&lt;&gt;"",C75&lt;&gt;"",D75&lt;&gt;"",E75&lt;&gt;"",F75&lt;&gt;"",G75&lt;&gt;"",H75&lt;&gt;"",J75&lt;&gt;"",K75&lt;&gt;"",L75&lt;&gt;"",M75&lt;&gt;"")),"",IF(NOT(AND(OR(A75="",AND(LEN(A75)=12,ISNUMBER(--A75))),OR(B75="",COUNTIF('2. Proyectos'!$A$5:$A$54,B75)&gt;0),OR(D75="",COUNTIF(Listas!$CV$2:$CV$19,D75)&gt;0),OR(E75="",COUNTIF(Listas!$AU$2:$AU$28,E75)&gt;0),OR(F75="",AND(ISNUMBER(F75),F75&gt;=2018,F75&lt;=2025)),OR(G75="",AND(ISNUMBER(G75),G75&gt;=1,G75&lt;=12)),OR(H75="",COUNTIF(Listas!$H$2:$H$250,H75)&gt;0),OR(J75="",AND(ISNUMBER(J75),J75&gt;0)),OR(K75="",AND(ISNUMBER(K75),K75&gt;=0)),OR(L75="",COUNTIF(Listas!$BC$2:$BC$3,L75)&gt;0))),"Dato inválido",IF(NOT(AND(A75&lt;&gt;"",B75&lt;&gt;"",C75&lt;&gt;"",E75&lt;&gt;"",F75&lt;&gt;"",G75&lt;&gt;"",H75&lt;&gt;"",J75&lt;&gt;"")),"Incompleta","OK")))</f>
        <v/>
      </c>
    </row>
    <row r="76">
      <c r="A76" s="13" t="n"/>
      <c r="B76" s="8" t="n"/>
      <c r="C76" s="8" t="n"/>
      <c r="D76" s="8" t="n"/>
      <c r="E76" s="8" t="n"/>
      <c r="F76" s="13" t="n"/>
      <c r="G76" s="13" t="n"/>
      <c r="H76" s="8" t="n"/>
      <c r="I76" s="15">
        <f>IFERROR(VLOOKUP(H76,Listas!$DK$2:$DL$250,2,FALSE),"")</f>
        <v/>
      </c>
      <c r="J76" s="14" t="n"/>
      <c r="K76" s="16" t="n"/>
      <c r="L76" s="16" t="n"/>
      <c r="M76" s="8" t="n"/>
      <c r="O76" s="17">
        <f>IF(NOT(OR(A76&lt;&gt;"",B76&lt;&gt;"",C76&lt;&gt;"",D76&lt;&gt;"",E76&lt;&gt;"",F76&lt;&gt;"",G76&lt;&gt;"",H76&lt;&gt;"",J76&lt;&gt;"",K76&lt;&gt;"",L76&lt;&gt;"",M76&lt;&gt;"")),"",IF(NOT(AND(OR(A76="",AND(LEN(A76)=12,ISNUMBER(--A76))),OR(B76="",COUNTIF('2. Proyectos'!$A$5:$A$54,B76)&gt;0),OR(D76="",COUNTIF(Listas!$CV$2:$CV$19,D76)&gt;0),OR(E76="",COUNTIF(Listas!$AU$2:$AU$28,E76)&gt;0),OR(F76="",AND(ISNUMBER(F76),F76&gt;=2018,F76&lt;=2025)),OR(G76="",AND(ISNUMBER(G76),G76&gt;=1,G76&lt;=12)),OR(H76="",COUNTIF(Listas!$H$2:$H$250,H76)&gt;0),OR(J76="",AND(ISNUMBER(J76),J76&gt;0)),OR(K76="",AND(ISNUMBER(K76),K76&gt;=0)),OR(L76="",COUNTIF(Listas!$BC$2:$BC$3,L76)&gt;0))),"Dato inválido",IF(NOT(AND(A76&lt;&gt;"",B76&lt;&gt;"",C76&lt;&gt;"",E76&lt;&gt;"",F76&lt;&gt;"",G76&lt;&gt;"",H76&lt;&gt;"",J76&lt;&gt;"")),"Incompleta","OK")))</f>
        <v/>
      </c>
    </row>
    <row r="77">
      <c r="A77" s="18" t="n"/>
      <c r="B77" s="6" t="n"/>
      <c r="C77" s="6" t="n"/>
      <c r="D77" s="6" t="n"/>
      <c r="E77" s="6" t="n"/>
      <c r="F77" s="18" t="n"/>
      <c r="G77" s="18" t="n"/>
      <c r="H77" s="6" t="n"/>
      <c r="I77" s="15">
        <f>IFERROR(VLOOKUP(H77,Listas!$DK$2:$DL$250,2,FALSE),"")</f>
        <v/>
      </c>
      <c r="J77" s="19" t="n"/>
      <c r="K77" s="20" t="n"/>
      <c r="L77" s="20" t="n"/>
      <c r="M77" s="6" t="n"/>
      <c r="O77" s="17">
        <f>IF(NOT(OR(A77&lt;&gt;"",B77&lt;&gt;"",C77&lt;&gt;"",D77&lt;&gt;"",E77&lt;&gt;"",F77&lt;&gt;"",G77&lt;&gt;"",H77&lt;&gt;"",J77&lt;&gt;"",K77&lt;&gt;"",L77&lt;&gt;"",M77&lt;&gt;"")),"",IF(NOT(AND(OR(A77="",AND(LEN(A77)=12,ISNUMBER(--A77))),OR(B77="",COUNTIF('2. Proyectos'!$A$5:$A$54,B77)&gt;0),OR(D77="",COUNTIF(Listas!$CV$2:$CV$19,D77)&gt;0),OR(E77="",COUNTIF(Listas!$AU$2:$AU$28,E77)&gt;0),OR(F77="",AND(ISNUMBER(F77),F77&gt;=2018,F77&lt;=2025)),OR(G77="",AND(ISNUMBER(G77),G77&gt;=1,G77&lt;=12)),OR(H77="",COUNTIF(Listas!$H$2:$H$250,H77)&gt;0),OR(J77="",AND(ISNUMBER(J77),J77&gt;0)),OR(K77="",AND(ISNUMBER(K77),K77&gt;=0)),OR(L77="",COUNTIF(Listas!$BC$2:$BC$3,L77)&gt;0))),"Dato inválido",IF(NOT(AND(A77&lt;&gt;"",B77&lt;&gt;"",C77&lt;&gt;"",E77&lt;&gt;"",F77&lt;&gt;"",G77&lt;&gt;"",H77&lt;&gt;"",J77&lt;&gt;"")),"Incompleta","OK")))</f>
        <v/>
      </c>
    </row>
    <row r="78">
      <c r="A78" s="13" t="n"/>
      <c r="B78" s="8" t="n"/>
      <c r="C78" s="8" t="n"/>
      <c r="D78" s="8" t="n"/>
      <c r="E78" s="8" t="n"/>
      <c r="F78" s="13" t="n"/>
      <c r="G78" s="13" t="n"/>
      <c r="H78" s="8" t="n"/>
      <c r="I78" s="15">
        <f>IFERROR(VLOOKUP(H78,Listas!$DK$2:$DL$250,2,FALSE),"")</f>
        <v/>
      </c>
      <c r="J78" s="14" t="n"/>
      <c r="K78" s="16" t="n"/>
      <c r="L78" s="16" t="n"/>
      <c r="M78" s="8" t="n"/>
      <c r="O78" s="17">
        <f>IF(NOT(OR(A78&lt;&gt;"",B78&lt;&gt;"",C78&lt;&gt;"",D78&lt;&gt;"",E78&lt;&gt;"",F78&lt;&gt;"",G78&lt;&gt;"",H78&lt;&gt;"",J78&lt;&gt;"",K78&lt;&gt;"",L78&lt;&gt;"",M78&lt;&gt;"")),"",IF(NOT(AND(OR(A78="",AND(LEN(A78)=12,ISNUMBER(--A78))),OR(B78="",COUNTIF('2. Proyectos'!$A$5:$A$54,B78)&gt;0),OR(D78="",COUNTIF(Listas!$CV$2:$CV$19,D78)&gt;0),OR(E78="",COUNTIF(Listas!$AU$2:$AU$28,E78)&gt;0),OR(F78="",AND(ISNUMBER(F78),F78&gt;=2018,F78&lt;=2025)),OR(G78="",AND(ISNUMBER(G78),G78&gt;=1,G78&lt;=12)),OR(H78="",COUNTIF(Listas!$H$2:$H$250,H78)&gt;0),OR(J78="",AND(ISNUMBER(J78),J78&gt;0)),OR(K78="",AND(ISNUMBER(K78),K78&gt;=0)),OR(L78="",COUNTIF(Listas!$BC$2:$BC$3,L78)&gt;0))),"Dato inválido",IF(NOT(AND(A78&lt;&gt;"",B78&lt;&gt;"",C78&lt;&gt;"",E78&lt;&gt;"",F78&lt;&gt;"",G78&lt;&gt;"",H78&lt;&gt;"",J78&lt;&gt;"")),"Incompleta","OK")))</f>
        <v/>
      </c>
    </row>
    <row r="79">
      <c r="A79" s="18" t="n"/>
      <c r="B79" s="6" t="n"/>
      <c r="C79" s="6" t="n"/>
      <c r="D79" s="6" t="n"/>
      <c r="E79" s="6" t="n"/>
      <c r="F79" s="18" t="n"/>
      <c r="G79" s="18" t="n"/>
      <c r="H79" s="6" t="n"/>
      <c r="I79" s="15">
        <f>IFERROR(VLOOKUP(H79,Listas!$DK$2:$DL$250,2,FALSE),"")</f>
        <v/>
      </c>
      <c r="J79" s="19" t="n"/>
      <c r="K79" s="20" t="n"/>
      <c r="L79" s="20" t="n"/>
      <c r="M79" s="6" t="n"/>
      <c r="O79" s="17">
        <f>IF(NOT(OR(A79&lt;&gt;"",B79&lt;&gt;"",C79&lt;&gt;"",D79&lt;&gt;"",E79&lt;&gt;"",F79&lt;&gt;"",G79&lt;&gt;"",H79&lt;&gt;"",J79&lt;&gt;"",K79&lt;&gt;"",L79&lt;&gt;"",M79&lt;&gt;"")),"",IF(NOT(AND(OR(A79="",AND(LEN(A79)=12,ISNUMBER(--A79))),OR(B79="",COUNTIF('2. Proyectos'!$A$5:$A$54,B79)&gt;0),OR(D79="",COUNTIF(Listas!$CV$2:$CV$19,D79)&gt;0),OR(E79="",COUNTIF(Listas!$AU$2:$AU$28,E79)&gt;0),OR(F79="",AND(ISNUMBER(F79),F79&gt;=2018,F79&lt;=2025)),OR(G79="",AND(ISNUMBER(G79),G79&gt;=1,G79&lt;=12)),OR(H79="",COUNTIF(Listas!$H$2:$H$250,H79)&gt;0),OR(J79="",AND(ISNUMBER(J79),J79&gt;0)),OR(K79="",AND(ISNUMBER(K79),K79&gt;=0)),OR(L79="",COUNTIF(Listas!$BC$2:$BC$3,L79)&gt;0))),"Dato inválido",IF(NOT(AND(A79&lt;&gt;"",B79&lt;&gt;"",C79&lt;&gt;"",E79&lt;&gt;"",F79&lt;&gt;"",G79&lt;&gt;"",H79&lt;&gt;"",J79&lt;&gt;"")),"Incompleta","OK")))</f>
        <v/>
      </c>
    </row>
    <row r="80">
      <c r="A80" s="13" t="n"/>
      <c r="B80" s="8" t="n"/>
      <c r="C80" s="8" t="n"/>
      <c r="D80" s="8" t="n"/>
      <c r="E80" s="8" t="n"/>
      <c r="F80" s="13" t="n"/>
      <c r="G80" s="13" t="n"/>
      <c r="H80" s="8" t="n"/>
      <c r="I80" s="15">
        <f>IFERROR(VLOOKUP(H80,Listas!$DK$2:$DL$250,2,FALSE),"")</f>
        <v/>
      </c>
      <c r="J80" s="14" t="n"/>
      <c r="K80" s="16" t="n"/>
      <c r="L80" s="16" t="n"/>
      <c r="M80" s="8" t="n"/>
      <c r="O80" s="17">
        <f>IF(NOT(OR(A80&lt;&gt;"",B80&lt;&gt;"",C80&lt;&gt;"",D80&lt;&gt;"",E80&lt;&gt;"",F80&lt;&gt;"",G80&lt;&gt;"",H80&lt;&gt;"",J80&lt;&gt;"",K80&lt;&gt;"",L80&lt;&gt;"",M80&lt;&gt;"")),"",IF(NOT(AND(OR(A80="",AND(LEN(A80)=12,ISNUMBER(--A80))),OR(B80="",COUNTIF('2. Proyectos'!$A$5:$A$54,B80)&gt;0),OR(D80="",COUNTIF(Listas!$CV$2:$CV$19,D80)&gt;0),OR(E80="",COUNTIF(Listas!$AU$2:$AU$28,E80)&gt;0),OR(F80="",AND(ISNUMBER(F80),F80&gt;=2018,F80&lt;=2025)),OR(G80="",AND(ISNUMBER(G80),G80&gt;=1,G80&lt;=12)),OR(H80="",COUNTIF(Listas!$H$2:$H$250,H80)&gt;0),OR(J80="",AND(ISNUMBER(J80),J80&gt;0)),OR(K80="",AND(ISNUMBER(K80),K80&gt;=0)),OR(L80="",COUNTIF(Listas!$BC$2:$BC$3,L80)&gt;0))),"Dato inválido",IF(NOT(AND(A80&lt;&gt;"",B80&lt;&gt;"",C80&lt;&gt;"",E80&lt;&gt;"",F80&lt;&gt;"",G80&lt;&gt;"",H80&lt;&gt;"",J80&lt;&gt;"")),"Incompleta","OK")))</f>
        <v/>
      </c>
    </row>
    <row r="81">
      <c r="A81" s="18" t="n"/>
      <c r="B81" s="6" t="n"/>
      <c r="C81" s="6" t="n"/>
      <c r="D81" s="6" t="n"/>
      <c r="E81" s="6" t="n"/>
      <c r="F81" s="18" t="n"/>
      <c r="G81" s="18" t="n"/>
      <c r="H81" s="6" t="n"/>
      <c r="I81" s="15">
        <f>IFERROR(VLOOKUP(H81,Listas!$DK$2:$DL$250,2,FALSE),"")</f>
        <v/>
      </c>
      <c r="J81" s="19" t="n"/>
      <c r="K81" s="20" t="n"/>
      <c r="L81" s="20" t="n"/>
      <c r="M81" s="6" t="n"/>
      <c r="O81" s="17">
        <f>IF(NOT(OR(A81&lt;&gt;"",B81&lt;&gt;"",C81&lt;&gt;"",D81&lt;&gt;"",E81&lt;&gt;"",F81&lt;&gt;"",G81&lt;&gt;"",H81&lt;&gt;"",J81&lt;&gt;"",K81&lt;&gt;"",L81&lt;&gt;"",M81&lt;&gt;"")),"",IF(NOT(AND(OR(A81="",AND(LEN(A81)=12,ISNUMBER(--A81))),OR(B81="",COUNTIF('2. Proyectos'!$A$5:$A$54,B81)&gt;0),OR(D81="",COUNTIF(Listas!$CV$2:$CV$19,D81)&gt;0),OR(E81="",COUNTIF(Listas!$AU$2:$AU$28,E81)&gt;0),OR(F81="",AND(ISNUMBER(F81),F81&gt;=2018,F81&lt;=2025)),OR(G81="",AND(ISNUMBER(G81),G81&gt;=1,G81&lt;=12)),OR(H81="",COUNTIF(Listas!$H$2:$H$250,H81)&gt;0),OR(J81="",AND(ISNUMBER(J81),J81&gt;0)),OR(K81="",AND(ISNUMBER(K81),K81&gt;=0)),OR(L81="",COUNTIF(Listas!$BC$2:$BC$3,L81)&gt;0))),"Dato inválido",IF(NOT(AND(A81&lt;&gt;"",B81&lt;&gt;"",C81&lt;&gt;"",E81&lt;&gt;"",F81&lt;&gt;"",G81&lt;&gt;"",H81&lt;&gt;"",J81&lt;&gt;"")),"Incompleta","OK")))</f>
        <v/>
      </c>
    </row>
    <row r="82">
      <c r="A82" s="13" t="n"/>
      <c r="B82" s="8" t="n"/>
      <c r="C82" s="8" t="n"/>
      <c r="D82" s="8" t="n"/>
      <c r="E82" s="8" t="n"/>
      <c r="F82" s="13" t="n"/>
      <c r="G82" s="13" t="n"/>
      <c r="H82" s="8" t="n"/>
      <c r="I82" s="15">
        <f>IFERROR(VLOOKUP(H82,Listas!$DK$2:$DL$250,2,FALSE),"")</f>
        <v/>
      </c>
      <c r="J82" s="14" t="n"/>
      <c r="K82" s="16" t="n"/>
      <c r="L82" s="16" t="n"/>
      <c r="M82" s="8" t="n"/>
      <c r="O82" s="17">
        <f>IF(NOT(OR(A82&lt;&gt;"",B82&lt;&gt;"",C82&lt;&gt;"",D82&lt;&gt;"",E82&lt;&gt;"",F82&lt;&gt;"",G82&lt;&gt;"",H82&lt;&gt;"",J82&lt;&gt;"",K82&lt;&gt;"",L82&lt;&gt;"",M82&lt;&gt;"")),"",IF(NOT(AND(OR(A82="",AND(LEN(A82)=12,ISNUMBER(--A82))),OR(B82="",COUNTIF('2. Proyectos'!$A$5:$A$54,B82)&gt;0),OR(D82="",COUNTIF(Listas!$CV$2:$CV$19,D82)&gt;0),OR(E82="",COUNTIF(Listas!$AU$2:$AU$28,E82)&gt;0),OR(F82="",AND(ISNUMBER(F82),F82&gt;=2018,F82&lt;=2025)),OR(G82="",AND(ISNUMBER(G82),G82&gt;=1,G82&lt;=12)),OR(H82="",COUNTIF(Listas!$H$2:$H$250,H82)&gt;0),OR(J82="",AND(ISNUMBER(J82),J82&gt;0)),OR(K82="",AND(ISNUMBER(K82),K82&gt;=0)),OR(L82="",COUNTIF(Listas!$BC$2:$BC$3,L82)&gt;0))),"Dato inválido",IF(NOT(AND(A82&lt;&gt;"",B82&lt;&gt;"",C82&lt;&gt;"",E82&lt;&gt;"",F82&lt;&gt;"",G82&lt;&gt;"",H82&lt;&gt;"",J82&lt;&gt;"")),"Incompleta","OK")))</f>
        <v/>
      </c>
    </row>
    <row r="83">
      <c r="A83" s="18" t="n"/>
      <c r="B83" s="6" t="n"/>
      <c r="C83" s="6" t="n"/>
      <c r="D83" s="6" t="n"/>
      <c r="E83" s="6" t="n"/>
      <c r="F83" s="18" t="n"/>
      <c r="G83" s="18" t="n"/>
      <c r="H83" s="6" t="n"/>
      <c r="I83" s="15">
        <f>IFERROR(VLOOKUP(H83,Listas!$DK$2:$DL$250,2,FALSE),"")</f>
        <v/>
      </c>
      <c r="J83" s="19" t="n"/>
      <c r="K83" s="20" t="n"/>
      <c r="L83" s="20" t="n"/>
      <c r="M83" s="6" t="n"/>
      <c r="O83" s="17">
        <f>IF(NOT(OR(A83&lt;&gt;"",B83&lt;&gt;"",C83&lt;&gt;"",D83&lt;&gt;"",E83&lt;&gt;"",F83&lt;&gt;"",G83&lt;&gt;"",H83&lt;&gt;"",J83&lt;&gt;"",K83&lt;&gt;"",L83&lt;&gt;"",M83&lt;&gt;"")),"",IF(NOT(AND(OR(A83="",AND(LEN(A83)=12,ISNUMBER(--A83))),OR(B83="",COUNTIF('2. Proyectos'!$A$5:$A$54,B83)&gt;0),OR(D83="",COUNTIF(Listas!$CV$2:$CV$19,D83)&gt;0),OR(E83="",COUNTIF(Listas!$AU$2:$AU$28,E83)&gt;0),OR(F83="",AND(ISNUMBER(F83),F83&gt;=2018,F83&lt;=2025)),OR(G83="",AND(ISNUMBER(G83),G83&gt;=1,G83&lt;=12)),OR(H83="",COUNTIF(Listas!$H$2:$H$250,H83)&gt;0),OR(J83="",AND(ISNUMBER(J83),J83&gt;0)),OR(K83="",AND(ISNUMBER(K83),K83&gt;=0)),OR(L83="",COUNTIF(Listas!$BC$2:$BC$3,L83)&gt;0))),"Dato inválido",IF(NOT(AND(A83&lt;&gt;"",B83&lt;&gt;"",C83&lt;&gt;"",E83&lt;&gt;"",F83&lt;&gt;"",G83&lt;&gt;"",H83&lt;&gt;"",J83&lt;&gt;"")),"Incompleta","OK")))</f>
        <v/>
      </c>
    </row>
    <row r="84">
      <c r="A84" s="13" t="n"/>
      <c r="B84" s="8" t="n"/>
      <c r="C84" s="8" t="n"/>
      <c r="D84" s="8" t="n"/>
      <c r="E84" s="8" t="n"/>
      <c r="F84" s="13" t="n"/>
      <c r="G84" s="13" t="n"/>
      <c r="H84" s="8" t="n"/>
      <c r="I84" s="15">
        <f>IFERROR(VLOOKUP(H84,Listas!$DK$2:$DL$250,2,FALSE),"")</f>
        <v/>
      </c>
      <c r="J84" s="14" t="n"/>
      <c r="K84" s="16" t="n"/>
      <c r="L84" s="16" t="n"/>
      <c r="M84" s="8" t="n"/>
      <c r="O84" s="17">
        <f>IF(NOT(OR(A84&lt;&gt;"",B84&lt;&gt;"",C84&lt;&gt;"",D84&lt;&gt;"",E84&lt;&gt;"",F84&lt;&gt;"",G84&lt;&gt;"",H84&lt;&gt;"",J84&lt;&gt;"",K84&lt;&gt;"",L84&lt;&gt;"",M84&lt;&gt;"")),"",IF(NOT(AND(OR(A84="",AND(LEN(A84)=12,ISNUMBER(--A84))),OR(B84="",COUNTIF('2. Proyectos'!$A$5:$A$54,B84)&gt;0),OR(D84="",COUNTIF(Listas!$CV$2:$CV$19,D84)&gt;0),OR(E84="",COUNTIF(Listas!$AU$2:$AU$28,E84)&gt;0),OR(F84="",AND(ISNUMBER(F84),F84&gt;=2018,F84&lt;=2025)),OR(G84="",AND(ISNUMBER(G84),G84&gt;=1,G84&lt;=12)),OR(H84="",COUNTIF(Listas!$H$2:$H$250,H84)&gt;0),OR(J84="",AND(ISNUMBER(J84),J84&gt;0)),OR(K84="",AND(ISNUMBER(K84),K84&gt;=0)),OR(L84="",COUNTIF(Listas!$BC$2:$BC$3,L84)&gt;0))),"Dato inválido",IF(NOT(AND(A84&lt;&gt;"",B84&lt;&gt;"",C84&lt;&gt;"",E84&lt;&gt;"",F84&lt;&gt;"",G84&lt;&gt;"",H84&lt;&gt;"",J84&lt;&gt;"")),"Incompleta","OK")))</f>
        <v/>
      </c>
    </row>
    <row r="85">
      <c r="A85" s="18" t="n"/>
      <c r="B85" s="6" t="n"/>
      <c r="C85" s="6" t="n"/>
      <c r="D85" s="6" t="n"/>
      <c r="E85" s="6" t="n"/>
      <c r="F85" s="18" t="n"/>
      <c r="G85" s="18" t="n"/>
      <c r="H85" s="6" t="n"/>
      <c r="I85" s="15">
        <f>IFERROR(VLOOKUP(H85,Listas!$DK$2:$DL$250,2,FALSE),"")</f>
        <v/>
      </c>
      <c r="J85" s="19" t="n"/>
      <c r="K85" s="20" t="n"/>
      <c r="L85" s="20" t="n"/>
      <c r="M85" s="6" t="n"/>
      <c r="O85" s="17">
        <f>IF(NOT(OR(A85&lt;&gt;"",B85&lt;&gt;"",C85&lt;&gt;"",D85&lt;&gt;"",E85&lt;&gt;"",F85&lt;&gt;"",G85&lt;&gt;"",H85&lt;&gt;"",J85&lt;&gt;"",K85&lt;&gt;"",L85&lt;&gt;"",M85&lt;&gt;"")),"",IF(NOT(AND(OR(A85="",AND(LEN(A85)=12,ISNUMBER(--A85))),OR(B85="",COUNTIF('2. Proyectos'!$A$5:$A$54,B85)&gt;0),OR(D85="",COUNTIF(Listas!$CV$2:$CV$19,D85)&gt;0),OR(E85="",COUNTIF(Listas!$AU$2:$AU$28,E85)&gt;0),OR(F85="",AND(ISNUMBER(F85),F85&gt;=2018,F85&lt;=2025)),OR(G85="",AND(ISNUMBER(G85),G85&gt;=1,G85&lt;=12)),OR(H85="",COUNTIF(Listas!$H$2:$H$250,H85)&gt;0),OR(J85="",AND(ISNUMBER(J85),J85&gt;0)),OR(K85="",AND(ISNUMBER(K85),K85&gt;=0)),OR(L85="",COUNTIF(Listas!$BC$2:$BC$3,L85)&gt;0))),"Dato inválido",IF(NOT(AND(A85&lt;&gt;"",B85&lt;&gt;"",C85&lt;&gt;"",E85&lt;&gt;"",F85&lt;&gt;"",G85&lt;&gt;"",H85&lt;&gt;"",J85&lt;&gt;"")),"Incompleta","OK")))</f>
        <v/>
      </c>
    </row>
    <row r="86">
      <c r="A86" s="13" t="n"/>
      <c r="B86" s="8" t="n"/>
      <c r="C86" s="8" t="n"/>
      <c r="D86" s="8" t="n"/>
      <c r="E86" s="8" t="n"/>
      <c r="F86" s="13" t="n"/>
      <c r="G86" s="13" t="n"/>
      <c r="H86" s="8" t="n"/>
      <c r="I86" s="15">
        <f>IFERROR(VLOOKUP(H86,Listas!$DK$2:$DL$250,2,FALSE),"")</f>
        <v/>
      </c>
      <c r="J86" s="14" t="n"/>
      <c r="K86" s="16" t="n"/>
      <c r="L86" s="16" t="n"/>
      <c r="M86" s="8" t="n"/>
      <c r="O86" s="17">
        <f>IF(NOT(OR(A86&lt;&gt;"",B86&lt;&gt;"",C86&lt;&gt;"",D86&lt;&gt;"",E86&lt;&gt;"",F86&lt;&gt;"",G86&lt;&gt;"",H86&lt;&gt;"",J86&lt;&gt;"",K86&lt;&gt;"",L86&lt;&gt;"",M86&lt;&gt;"")),"",IF(NOT(AND(OR(A86="",AND(LEN(A86)=12,ISNUMBER(--A86))),OR(B86="",COUNTIF('2. Proyectos'!$A$5:$A$54,B86)&gt;0),OR(D86="",COUNTIF(Listas!$CV$2:$CV$19,D86)&gt;0),OR(E86="",COUNTIF(Listas!$AU$2:$AU$28,E86)&gt;0),OR(F86="",AND(ISNUMBER(F86),F86&gt;=2018,F86&lt;=2025)),OR(G86="",AND(ISNUMBER(G86),G86&gt;=1,G86&lt;=12)),OR(H86="",COUNTIF(Listas!$H$2:$H$250,H86)&gt;0),OR(J86="",AND(ISNUMBER(J86),J86&gt;0)),OR(K86="",AND(ISNUMBER(K86),K86&gt;=0)),OR(L86="",COUNTIF(Listas!$BC$2:$BC$3,L86)&gt;0))),"Dato inválido",IF(NOT(AND(A86&lt;&gt;"",B86&lt;&gt;"",C86&lt;&gt;"",E86&lt;&gt;"",F86&lt;&gt;"",G86&lt;&gt;"",H86&lt;&gt;"",J86&lt;&gt;"")),"Incompleta","OK")))</f>
        <v/>
      </c>
    </row>
    <row r="87">
      <c r="A87" s="18" t="n"/>
      <c r="B87" s="6" t="n"/>
      <c r="C87" s="6" t="n"/>
      <c r="D87" s="6" t="n"/>
      <c r="E87" s="6" t="n"/>
      <c r="F87" s="18" t="n"/>
      <c r="G87" s="18" t="n"/>
      <c r="H87" s="6" t="n"/>
      <c r="I87" s="15">
        <f>IFERROR(VLOOKUP(H87,Listas!$DK$2:$DL$250,2,FALSE),"")</f>
        <v/>
      </c>
      <c r="J87" s="19" t="n"/>
      <c r="K87" s="20" t="n"/>
      <c r="L87" s="20" t="n"/>
      <c r="M87" s="6" t="n"/>
      <c r="O87" s="17">
        <f>IF(NOT(OR(A87&lt;&gt;"",B87&lt;&gt;"",C87&lt;&gt;"",D87&lt;&gt;"",E87&lt;&gt;"",F87&lt;&gt;"",G87&lt;&gt;"",H87&lt;&gt;"",J87&lt;&gt;"",K87&lt;&gt;"",L87&lt;&gt;"",M87&lt;&gt;"")),"",IF(NOT(AND(OR(A87="",AND(LEN(A87)=12,ISNUMBER(--A87))),OR(B87="",COUNTIF('2. Proyectos'!$A$5:$A$54,B87)&gt;0),OR(D87="",COUNTIF(Listas!$CV$2:$CV$19,D87)&gt;0),OR(E87="",COUNTIF(Listas!$AU$2:$AU$28,E87)&gt;0),OR(F87="",AND(ISNUMBER(F87),F87&gt;=2018,F87&lt;=2025)),OR(G87="",AND(ISNUMBER(G87),G87&gt;=1,G87&lt;=12)),OR(H87="",COUNTIF(Listas!$H$2:$H$250,H87)&gt;0),OR(J87="",AND(ISNUMBER(J87),J87&gt;0)),OR(K87="",AND(ISNUMBER(K87),K87&gt;=0)),OR(L87="",COUNTIF(Listas!$BC$2:$BC$3,L87)&gt;0))),"Dato inválido",IF(NOT(AND(A87&lt;&gt;"",B87&lt;&gt;"",C87&lt;&gt;"",E87&lt;&gt;"",F87&lt;&gt;"",G87&lt;&gt;"",H87&lt;&gt;"",J87&lt;&gt;"")),"Incompleta","OK")))</f>
        <v/>
      </c>
    </row>
    <row r="88">
      <c r="A88" s="13" t="n"/>
      <c r="B88" s="8" t="n"/>
      <c r="C88" s="8" t="n"/>
      <c r="D88" s="8" t="n"/>
      <c r="E88" s="8" t="n"/>
      <c r="F88" s="13" t="n"/>
      <c r="G88" s="13" t="n"/>
      <c r="H88" s="8" t="n"/>
      <c r="I88" s="15">
        <f>IFERROR(VLOOKUP(H88,Listas!$DK$2:$DL$250,2,FALSE),"")</f>
        <v/>
      </c>
      <c r="J88" s="14" t="n"/>
      <c r="K88" s="16" t="n"/>
      <c r="L88" s="16" t="n"/>
      <c r="M88" s="8" t="n"/>
      <c r="O88" s="17">
        <f>IF(NOT(OR(A88&lt;&gt;"",B88&lt;&gt;"",C88&lt;&gt;"",D88&lt;&gt;"",E88&lt;&gt;"",F88&lt;&gt;"",G88&lt;&gt;"",H88&lt;&gt;"",J88&lt;&gt;"",K88&lt;&gt;"",L88&lt;&gt;"",M88&lt;&gt;"")),"",IF(NOT(AND(OR(A88="",AND(LEN(A88)=12,ISNUMBER(--A88))),OR(B88="",COUNTIF('2. Proyectos'!$A$5:$A$54,B88)&gt;0),OR(D88="",COUNTIF(Listas!$CV$2:$CV$19,D88)&gt;0),OR(E88="",COUNTIF(Listas!$AU$2:$AU$28,E88)&gt;0),OR(F88="",AND(ISNUMBER(F88),F88&gt;=2018,F88&lt;=2025)),OR(G88="",AND(ISNUMBER(G88),G88&gt;=1,G88&lt;=12)),OR(H88="",COUNTIF(Listas!$H$2:$H$250,H88)&gt;0),OR(J88="",AND(ISNUMBER(J88),J88&gt;0)),OR(K88="",AND(ISNUMBER(K88),K88&gt;=0)),OR(L88="",COUNTIF(Listas!$BC$2:$BC$3,L88)&gt;0))),"Dato inválido",IF(NOT(AND(A88&lt;&gt;"",B88&lt;&gt;"",C88&lt;&gt;"",E88&lt;&gt;"",F88&lt;&gt;"",G88&lt;&gt;"",H88&lt;&gt;"",J88&lt;&gt;"")),"Incompleta","OK")))</f>
        <v/>
      </c>
    </row>
    <row r="89">
      <c r="A89" s="18" t="n"/>
      <c r="B89" s="6" t="n"/>
      <c r="C89" s="6" t="n"/>
      <c r="D89" s="6" t="n"/>
      <c r="E89" s="6" t="n"/>
      <c r="F89" s="18" t="n"/>
      <c r="G89" s="18" t="n"/>
      <c r="H89" s="6" t="n"/>
      <c r="I89" s="15">
        <f>IFERROR(VLOOKUP(H89,Listas!$DK$2:$DL$250,2,FALSE),"")</f>
        <v/>
      </c>
      <c r="J89" s="19" t="n"/>
      <c r="K89" s="20" t="n"/>
      <c r="L89" s="20" t="n"/>
      <c r="M89" s="6" t="n"/>
      <c r="O89" s="17">
        <f>IF(NOT(OR(A89&lt;&gt;"",B89&lt;&gt;"",C89&lt;&gt;"",D89&lt;&gt;"",E89&lt;&gt;"",F89&lt;&gt;"",G89&lt;&gt;"",H89&lt;&gt;"",J89&lt;&gt;"",K89&lt;&gt;"",L89&lt;&gt;"",M89&lt;&gt;"")),"",IF(NOT(AND(OR(A89="",AND(LEN(A89)=12,ISNUMBER(--A89))),OR(B89="",COUNTIF('2. Proyectos'!$A$5:$A$54,B89)&gt;0),OR(D89="",COUNTIF(Listas!$CV$2:$CV$19,D89)&gt;0),OR(E89="",COUNTIF(Listas!$AU$2:$AU$28,E89)&gt;0),OR(F89="",AND(ISNUMBER(F89),F89&gt;=2018,F89&lt;=2025)),OR(G89="",AND(ISNUMBER(G89),G89&gt;=1,G89&lt;=12)),OR(H89="",COUNTIF(Listas!$H$2:$H$250,H89)&gt;0),OR(J89="",AND(ISNUMBER(J89),J89&gt;0)),OR(K89="",AND(ISNUMBER(K89),K89&gt;=0)),OR(L89="",COUNTIF(Listas!$BC$2:$BC$3,L89)&gt;0))),"Dato inválido",IF(NOT(AND(A89&lt;&gt;"",B89&lt;&gt;"",C89&lt;&gt;"",E89&lt;&gt;"",F89&lt;&gt;"",G89&lt;&gt;"",H89&lt;&gt;"",J89&lt;&gt;"")),"Incompleta","OK")))</f>
        <v/>
      </c>
    </row>
    <row r="90">
      <c r="A90" s="13" t="n"/>
      <c r="B90" s="8" t="n"/>
      <c r="C90" s="8" t="n"/>
      <c r="D90" s="8" t="n"/>
      <c r="E90" s="8" t="n"/>
      <c r="F90" s="13" t="n"/>
      <c r="G90" s="13" t="n"/>
      <c r="H90" s="8" t="n"/>
      <c r="I90" s="15">
        <f>IFERROR(VLOOKUP(H90,Listas!$DK$2:$DL$250,2,FALSE),"")</f>
        <v/>
      </c>
      <c r="J90" s="14" t="n"/>
      <c r="K90" s="16" t="n"/>
      <c r="L90" s="16" t="n"/>
      <c r="M90" s="8" t="n"/>
      <c r="O90" s="17">
        <f>IF(NOT(OR(A90&lt;&gt;"",B90&lt;&gt;"",C90&lt;&gt;"",D90&lt;&gt;"",E90&lt;&gt;"",F90&lt;&gt;"",G90&lt;&gt;"",H90&lt;&gt;"",J90&lt;&gt;"",K90&lt;&gt;"",L90&lt;&gt;"",M90&lt;&gt;"")),"",IF(NOT(AND(OR(A90="",AND(LEN(A90)=12,ISNUMBER(--A90))),OR(B90="",COUNTIF('2. Proyectos'!$A$5:$A$54,B90)&gt;0),OR(D90="",COUNTIF(Listas!$CV$2:$CV$19,D90)&gt;0),OR(E90="",COUNTIF(Listas!$AU$2:$AU$28,E90)&gt;0),OR(F90="",AND(ISNUMBER(F90),F90&gt;=2018,F90&lt;=2025)),OR(G90="",AND(ISNUMBER(G90),G90&gt;=1,G90&lt;=12)),OR(H90="",COUNTIF(Listas!$H$2:$H$250,H90)&gt;0),OR(J90="",AND(ISNUMBER(J90),J90&gt;0)),OR(K90="",AND(ISNUMBER(K90),K90&gt;=0)),OR(L90="",COUNTIF(Listas!$BC$2:$BC$3,L90)&gt;0))),"Dato inválido",IF(NOT(AND(A90&lt;&gt;"",B90&lt;&gt;"",C90&lt;&gt;"",E90&lt;&gt;"",F90&lt;&gt;"",G90&lt;&gt;"",H90&lt;&gt;"",J90&lt;&gt;"")),"Incompleta","OK")))</f>
        <v/>
      </c>
    </row>
    <row r="91">
      <c r="A91" s="18" t="n"/>
      <c r="B91" s="6" t="n"/>
      <c r="C91" s="6" t="n"/>
      <c r="D91" s="6" t="n"/>
      <c r="E91" s="6" t="n"/>
      <c r="F91" s="18" t="n"/>
      <c r="G91" s="18" t="n"/>
      <c r="H91" s="6" t="n"/>
      <c r="I91" s="15">
        <f>IFERROR(VLOOKUP(H91,Listas!$DK$2:$DL$250,2,FALSE),"")</f>
        <v/>
      </c>
      <c r="J91" s="19" t="n"/>
      <c r="K91" s="20" t="n"/>
      <c r="L91" s="20" t="n"/>
      <c r="M91" s="6" t="n"/>
      <c r="O91" s="17">
        <f>IF(NOT(OR(A91&lt;&gt;"",B91&lt;&gt;"",C91&lt;&gt;"",D91&lt;&gt;"",E91&lt;&gt;"",F91&lt;&gt;"",G91&lt;&gt;"",H91&lt;&gt;"",J91&lt;&gt;"",K91&lt;&gt;"",L91&lt;&gt;"",M91&lt;&gt;"")),"",IF(NOT(AND(OR(A91="",AND(LEN(A91)=12,ISNUMBER(--A91))),OR(B91="",COUNTIF('2. Proyectos'!$A$5:$A$54,B91)&gt;0),OR(D91="",COUNTIF(Listas!$CV$2:$CV$19,D91)&gt;0),OR(E91="",COUNTIF(Listas!$AU$2:$AU$28,E91)&gt;0),OR(F91="",AND(ISNUMBER(F91),F91&gt;=2018,F91&lt;=2025)),OR(G91="",AND(ISNUMBER(G91),G91&gt;=1,G91&lt;=12)),OR(H91="",COUNTIF(Listas!$H$2:$H$250,H91)&gt;0),OR(J91="",AND(ISNUMBER(J91),J91&gt;0)),OR(K91="",AND(ISNUMBER(K91),K91&gt;=0)),OR(L91="",COUNTIF(Listas!$BC$2:$BC$3,L91)&gt;0))),"Dato inválido",IF(NOT(AND(A91&lt;&gt;"",B91&lt;&gt;"",C91&lt;&gt;"",E91&lt;&gt;"",F91&lt;&gt;"",G91&lt;&gt;"",H91&lt;&gt;"",J91&lt;&gt;"")),"Incompleta","OK")))</f>
        <v/>
      </c>
    </row>
    <row r="92">
      <c r="A92" s="13" t="n"/>
      <c r="B92" s="8" t="n"/>
      <c r="C92" s="8" t="n"/>
      <c r="D92" s="8" t="n"/>
      <c r="E92" s="8" t="n"/>
      <c r="F92" s="13" t="n"/>
      <c r="G92" s="13" t="n"/>
      <c r="H92" s="8" t="n"/>
      <c r="I92" s="15">
        <f>IFERROR(VLOOKUP(H92,Listas!$DK$2:$DL$250,2,FALSE),"")</f>
        <v/>
      </c>
      <c r="J92" s="14" t="n"/>
      <c r="K92" s="16" t="n"/>
      <c r="L92" s="16" t="n"/>
      <c r="M92" s="8" t="n"/>
      <c r="O92" s="17">
        <f>IF(NOT(OR(A92&lt;&gt;"",B92&lt;&gt;"",C92&lt;&gt;"",D92&lt;&gt;"",E92&lt;&gt;"",F92&lt;&gt;"",G92&lt;&gt;"",H92&lt;&gt;"",J92&lt;&gt;"",K92&lt;&gt;"",L92&lt;&gt;"",M92&lt;&gt;"")),"",IF(NOT(AND(OR(A92="",AND(LEN(A92)=12,ISNUMBER(--A92))),OR(B92="",COUNTIF('2. Proyectos'!$A$5:$A$54,B92)&gt;0),OR(D92="",COUNTIF(Listas!$CV$2:$CV$19,D92)&gt;0),OR(E92="",COUNTIF(Listas!$AU$2:$AU$28,E92)&gt;0),OR(F92="",AND(ISNUMBER(F92),F92&gt;=2018,F92&lt;=2025)),OR(G92="",AND(ISNUMBER(G92),G92&gt;=1,G92&lt;=12)),OR(H92="",COUNTIF(Listas!$H$2:$H$250,H92)&gt;0),OR(J92="",AND(ISNUMBER(J92),J92&gt;0)),OR(K92="",AND(ISNUMBER(K92),K92&gt;=0)),OR(L92="",COUNTIF(Listas!$BC$2:$BC$3,L92)&gt;0))),"Dato inválido",IF(NOT(AND(A92&lt;&gt;"",B92&lt;&gt;"",C92&lt;&gt;"",E92&lt;&gt;"",F92&lt;&gt;"",G92&lt;&gt;"",H92&lt;&gt;"",J92&lt;&gt;"")),"Incompleta","OK")))</f>
        <v/>
      </c>
    </row>
    <row r="93">
      <c r="A93" s="18" t="n"/>
      <c r="B93" s="6" t="n"/>
      <c r="C93" s="6" t="n"/>
      <c r="D93" s="6" t="n"/>
      <c r="E93" s="6" t="n"/>
      <c r="F93" s="18" t="n"/>
      <c r="G93" s="18" t="n"/>
      <c r="H93" s="6" t="n"/>
      <c r="I93" s="15">
        <f>IFERROR(VLOOKUP(H93,Listas!$DK$2:$DL$250,2,FALSE),"")</f>
        <v/>
      </c>
      <c r="J93" s="19" t="n"/>
      <c r="K93" s="20" t="n"/>
      <c r="L93" s="20" t="n"/>
      <c r="M93" s="6" t="n"/>
      <c r="O93" s="17">
        <f>IF(NOT(OR(A93&lt;&gt;"",B93&lt;&gt;"",C93&lt;&gt;"",D93&lt;&gt;"",E93&lt;&gt;"",F93&lt;&gt;"",G93&lt;&gt;"",H93&lt;&gt;"",J93&lt;&gt;"",K93&lt;&gt;"",L93&lt;&gt;"",M93&lt;&gt;"")),"",IF(NOT(AND(OR(A93="",AND(LEN(A93)=12,ISNUMBER(--A93))),OR(B93="",COUNTIF('2. Proyectos'!$A$5:$A$54,B93)&gt;0),OR(D93="",COUNTIF(Listas!$CV$2:$CV$19,D93)&gt;0),OR(E93="",COUNTIF(Listas!$AU$2:$AU$28,E93)&gt;0),OR(F93="",AND(ISNUMBER(F93),F93&gt;=2018,F93&lt;=2025)),OR(G93="",AND(ISNUMBER(G93),G93&gt;=1,G93&lt;=12)),OR(H93="",COUNTIF(Listas!$H$2:$H$250,H93)&gt;0),OR(J93="",AND(ISNUMBER(J93),J93&gt;0)),OR(K93="",AND(ISNUMBER(K93),K93&gt;=0)),OR(L93="",COUNTIF(Listas!$BC$2:$BC$3,L93)&gt;0))),"Dato inválido",IF(NOT(AND(A93&lt;&gt;"",B93&lt;&gt;"",C93&lt;&gt;"",E93&lt;&gt;"",F93&lt;&gt;"",G93&lt;&gt;"",H93&lt;&gt;"",J93&lt;&gt;"")),"Incompleta","OK")))</f>
        <v/>
      </c>
    </row>
    <row r="94">
      <c r="A94" s="13" t="n"/>
      <c r="B94" s="8" t="n"/>
      <c r="C94" s="8" t="n"/>
      <c r="D94" s="8" t="n"/>
      <c r="E94" s="8" t="n"/>
      <c r="F94" s="13" t="n"/>
      <c r="G94" s="13" t="n"/>
      <c r="H94" s="8" t="n"/>
      <c r="I94" s="15">
        <f>IFERROR(VLOOKUP(H94,Listas!$DK$2:$DL$250,2,FALSE),"")</f>
        <v/>
      </c>
      <c r="J94" s="14" t="n"/>
      <c r="K94" s="16" t="n"/>
      <c r="L94" s="16" t="n"/>
      <c r="M94" s="8" t="n"/>
      <c r="O94" s="17">
        <f>IF(NOT(OR(A94&lt;&gt;"",B94&lt;&gt;"",C94&lt;&gt;"",D94&lt;&gt;"",E94&lt;&gt;"",F94&lt;&gt;"",G94&lt;&gt;"",H94&lt;&gt;"",J94&lt;&gt;"",K94&lt;&gt;"",L94&lt;&gt;"",M94&lt;&gt;"")),"",IF(NOT(AND(OR(A94="",AND(LEN(A94)=12,ISNUMBER(--A94))),OR(B94="",COUNTIF('2. Proyectos'!$A$5:$A$54,B94)&gt;0),OR(D94="",COUNTIF(Listas!$CV$2:$CV$19,D94)&gt;0),OR(E94="",COUNTIF(Listas!$AU$2:$AU$28,E94)&gt;0),OR(F94="",AND(ISNUMBER(F94),F94&gt;=2018,F94&lt;=2025)),OR(G94="",AND(ISNUMBER(G94),G94&gt;=1,G94&lt;=12)),OR(H94="",COUNTIF(Listas!$H$2:$H$250,H94)&gt;0),OR(J94="",AND(ISNUMBER(J94),J94&gt;0)),OR(K94="",AND(ISNUMBER(K94),K94&gt;=0)),OR(L94="",COUNTIF(Listas!$BC$2:$BC$3,L94)&gt;0))),"Dato inválido",IF(NOT(AND(A94&lt;&gt;"",B94&lt;&gt;"",C94&lt;&gt;"",E94&lt;&gt;"",F94&lt;&gt;"",G94&lt;&gt;"",H94&lt;&gt;"",J94&lt;&gt;"")),"Incompleta","OK")))</f>
        <v/>
      </c>
    </row>
    <row r="95">
      <c r="A95" s="18" t="n"/>
      <c r="B95" s="6" t="n"/>
      <c r="C95" s="6" t="n"/>
      <c r="D95" s="6" t="n"/>
      <c r="E95" s="6" t="n"/>
      <c r="F95" s="18" t="n"/>
      <c r="G95" s="18" t="n"/>
      <c r="H95" s="6" t="n"/>
      <c r="I95" s="15">
        <f>IFERROR(VLOOKUP(H95,Listas!$DK$2:$DL$250,2,FALSE),"")</f>
        <v/>
      </c>
      <c r="J95" s="19" t="n"/>
      <c r="K95" s="20" t="n"/>
      <c r="L95" s="20" t="n"/>
      <c r="M95" s="6" t="n"/>
      <c r="O95" s="17">
        <f>IF(NOT(OR(A95&lt;&gt;"",B95&lt;&gt;"",C95&lt;&gt;"",D95&lt;&gt;"",E95&lt;&gt;"",F95&lt;&gt;"",G95&lt;&gt;"",H95&lt;&gt;"",J95&lt;&gt;"",K95&lt;&gt;"",L95&lt;&gt;"",M95&lt;&gt;"")),"",IF(NOT(AND(OR(A95="",AND(LEN(A95)=12,ISNUMBER(--A95))),OR(B95="",COUNTIF('2. Proyectos'!$A$5:$A$54,B95)&gt;0),OR(D95="",COUNTIF(Listas!$CV$2:$CV$19,D95)&gt;0),OR(E95="",COUNTIF(Listas!$AU$2:$AU$28,E95)&gt;0),OR(F95="",AND(ISNUMBER(F95),F95&gt;=2018,F95&lt;=2025)),OR(G95="",AND(ISNUMBER(G95),G95&gt;=1,G95&lt;=12)),OR(H95="",COUNTIF(Listas!$H$2:$H$250,H95)&gt;0),OR(J95="",AND(ISNUMBER(J95),J95&gt;0)),OR(K95="",AND(ISNUMBER(K95),K95&gt;=0)),OR(L95="",COUNTIF(Listas!$BC$2:$BC$3,L95)&gt;0))),"Dato inválido",IF(NOT(AND(A95&lt;&gt;"",B95&lt;&gt;"",C95&lt;&gt;"",E95&lt;&gt;"",F95&lt;&gt;"",G95&lt;&gt;"",H95&lt;&gt;"",J95&lt;&gt;"")),"Incompleta","OK")))</f>
        <v/>
      </c>
    </row>
    <row r="96">
      <c r="A96" s="13" t="n"/>
      <c r="B96" s="8" t="n"/>
      <c r="C96" s="8" t="n"/>
      <c r="D96" s="8" t="n"/>
      <c r="E96" s="8" t="n"/>
      <c r="F96" s="13" t="n"/>
      <c r="G96" s="13" t="n"/>
      <c r="H96" s="8" t="n"/>
      <c r="I96" s="15">
        <f>IFERROR(VLOOKUP(H96,Listas!$DK$2:$DL$250,2,FALSE),"")</f>
        <v/>
      </c>
      <c r="J96" s="14" t="n"/>
      <c r="K96" s="16" t="n"/>
      <c r="L96" s="16" t="n"/>
      <c r="M96" s="8" t="n"/>
      <c r="O96" s="17">
        <f>IF(NOT(OR(A96&lt;&gt;"",B96&lt;&gt;"",C96&lt;&gt;"",D96&lt;&gt;"",E96&lt;&gt;"",F96&lt;&gt;"",G96&lt;&gt;"",H96&lt;&gt;"",J96&lt;&gt;"",K96&lt;&gt;"",L96&lt;&gt;"",M96&lt;&gt;"")),"",IF(NOT(AND(OR(A96="",AND(LEN(A96)=12,ISNUMBER(--A96))),OR(B96="",COUNTIF('2. Proyectos'!$A$5:$A$54,B96)&gt;0),OR(D96="",COUNTIF(Listas!$CV$2:$CV$19,D96)&gt;0),OR(E96="",COUNTIF(Listas!$AU$2:$AU$28,E96)&gt;0),OR(F96="",AND(ISNUMBER(F96),F96&gt;=2018,F96&lt;=2025)),OR(G96="",AND(ISNUMBER(G96),G96&gt;=1,G96&lt;=12)),OR(H96="",COUNTIF(Listas!$H$2:$H$250,H96)&gt;0),OR(J96="",AND(ISNUMBER(J96),J96&gt;0)),OR(K96="",AND(ISNUMBER(K96),K96&gt;=0)),OR(L96="",COUNTIF(Listas!$BC$2:$BC$3,L96)&gt;0))),"Dato inválido",IF(NOT(AND(A96&lt;&gt;"",B96&lt;&gt;"",C96&lt;&gt;"",E96&lt;&gt;"",F96&lt;&gt;"",G96&lt;&gt;"",H96&lt;&gt;"",J96&lt;&gt;"")),"Incompleta","OK")))</f>
        <v/>
      </c>
    </row>
    <row r="97">
      <c r="A97" s="18" t="n"/>
      <c r="B97" s="6" t="n"/>
      <c r="C97" s="6" t="n"/>
      <c r="D97" s="6" t="n"/>
      <c r="E97" s="6" t="n"/>
      <c r="F97" s="18" t="n"/>
      <c r="G97" s="18" t="n"/>
      <c r="H97" s="6" t="n"/>
      <c r="I97" s="15">
        <f>IFERROR(VLOOKUP(H97,Listas!$DK$2:$DL$250,2,FALSE),"")</f>
        <v/>
      </c>
      <c r="J97" s="19" t="n"/>
      <c r="K97" s="20" t="n"/>
      <c r="L97" s="20" t="n"/>
      <c r="M97" s="6" t="n"/>
      <c r="O97" s="17">
        <f>IF(NOT(OR(A97&lt;&gt;"",B97&lt;&gt;"",C97&lt;&gt;"",D97&lt;&gt;"",E97&lt;&gt;"",F97&lt;&gt;"",G97&lt;&gt;"",H97&lt;&gt;"",J97&lt;&gt;"",K97&lt;&gt;"",L97&lt;&gt;"",M97&lt;&gt;"")),"",IF(NOT(AND(OR(A97="",AND(LEN(A97)=12,ISNUMBER(--A97))),OR(B97="",COUNTIF('2. Proyectos'!$A$5:$A$54,B97)&gt;0),OR(D97="",COUNTIF(Listas!$CV$2:$CV$19,D97)&gt;0),OR(E97="",COUNTIF(Listas!$AU$2:$AU$28,E97)&gt;0),OR(F97="",AND(ISNUMBER(F97),F97&gt;=2018,F97&lt;=2025)),OR(G97="",AND(ISNUMBER(G97),G97&gt;=1,G97&lt;=12)),OR(H97="",COUNTIF(Listas!$H$2:$H$250,H97)&gt;0),OR(J97="",AND(ISNUMBER(J97),J97&gt;0)),OR(K97="",AND(ISNUMBER(K97),K97&gt;=0)),OR(L97="",COUNTIF(Listas!$BC$2:$BC$3,L97)&gt;0))),"Dato inválido",IF(NOT(AND(A97&lt;&gt;"",B97&lt;&gt;"",C97&lt;&gt;"",E97&lt;&gt;"",F97&lt;&gt;"",G97&lt;&gt;"",H97&lt;&gt;"",J97&lt;&gt;"")),"Incompleta","OK")))</f>
        <v/>
      </c>
    </row>
    <row r="98">
      <c r="A98" s="13" t="n"/>
      <c r="B98" s="8" t="n"/>
      <c r="C98" s="8" t="n"/>
      <c r="D98" s="8" t="n"/>
      <c r="E98" s="8" t="n"/>
      <c r="F98" s="13" t="n"/>
      <c r="G98" s="13" t="n"/>
      <c r="H98" s="8" t="n"/>
      <c r="I98" s="15">
        <f>IFERROR(VLOOKUP(H98,Listas!$DK$2:$DL$250,2,FALSE),"")</f>
        <v/>
      </c>
      <c r="J98" s="14" t="n"/>
      <c r="K98" s="16" t="n"/>
      <c r="L98" s="16" t="n"/>
      <c r="M98" s="8" t="n"/>
      <c r="O98" s="17">
        <f>IF(NOT(OR(A98&lt;&gt;"",B98&lt;&gt;"",C98&lt;&gt;"",D98&lt;&gt;"",E98&lt;&gt;"",F98&lt;&gt;"",G98&lt;&gt;"",H98&lt;&gt;"",J98&lt;&gt;"",K98&lt;&gt;"",L98&lt;&gt;"",M98&lt;&gt;"")),"",IF(NOT(AND(OR(A98="",AND(LEN(A98)=12,ISNUMBER(--A98))),OR(B98="",COUNTIF('2. Proyectos'!$A$5:$A$54,B98)&gt;0),OR(D98="",COUNTIF(Listas!$CV$2:$CV$19,D98)&gt;0),OR(E98="",COUNTIF(Listas!$AU$2:$AU$28,E98)&gt;0),OR(F98="",AND(ISNUMBER(F98),F98&gt;=2018,F98&lt;=2025)),OR(G98="",AND(ISNUMBER(G98),G98&gt;=1,G98&lt;=12)),OR(H98="",COUNTIF(Listas!$H$2:$H$250,H98)&gt;0),OR(J98="",AND(ISNUMBER(J98),J98&gt;0)),OR(K98="",AND(ISNUMBER(K98),K98&gt;=0)),OR(L98="",COUNTIF(Listas!$BC$2:$BC$3,L98)&gt;0))),"Dato inválido",IF(NOT(AND(A98&lt;&gt;"",B98&lt;&gt;"",C98&lt;&gt;"",E98&lt;&gt;"",F98&lt;&gt;"",G98&lt;&gt;"",H98&lt;&gt;"",J98&lt;&gt;"")),"Incompleta","OK")))</f>
        <v/>
      </c>
    </row>
    <row r="99">
      <c r="A99" s="18" t="n"/>
      <c r="B99" s="6" t="n"/>
      <c r="C99" s="6" t="n"/>
      <c r="D99" s="6" t="n"/>
      <c r="E99" s="6" t="n"/>
      <c r="F99" s="18" t="n"/>
      <c r="G99" s="18" t="n"/>
      <c r="H99" s="6" t="n"/>
      <c r="I99" s="15">
        <f>IFERROR(VLOOKUP(H99,Listas!$DK$2:$DL$250,2,FALSE),"")</f>
        <v/>
      </c>
      <c r="J99" s="19" t="n"/>
      <c r="K99" s="20" t="n"/>
      <c r="L99" s="20" t="n"/>
      <c r="M99" s="6" t="n"/>
      <c r="O99" s="17">
        <f>IF(NOT(OR(A99&lt;&gt;"",B99&lt;&gt;"",C99&lt;&gt;"",D99&lt;&gt;"",E99&lt;&gt;"",F99&lt;&gt;"",G99&lt;&gt;"",H99&lt;&gt;"",J99&lt;&gt;"",K99&lt;&gt;"",L99&lt;&gt;"",M99&lt;&gt;"")),"",IF(NOT(AND(OR(A99="",AND(LEN(A99)=12,ISNUMBER(--A99))),OR(B99="",COUNTIF('2. Proyectos'!$A$5:$A$54,B99)&gt;0),OR(D99="",COUNTIF(Listas!$CV$2:$CV$19,D99)&gt;0),OR(E99="",COUNTIF(Listas!$AU$2:$AU$28,E99)&gt;0),OR(F99="",AND(ISNUMBER(F99),F99&gt;=2018,F99&lt;=2025)),OR(G99="",AND(ISNUMBER(G99),G99&gt;=1,G99&lt;=12)),OR(H99="",COUNTIF(Listas!$H$2:$H$250,H99)&gt;0),OR(J99="",AND(ISNUMBER(J99),J99&gt;0)),OR(K99="",AND(ISNUMBER(K99),K99&gt;=0)),OR(L99="",COUNTIF(Listas!$BC$2:$BC$3,L99)&gt;0))),"Dato inválido",IF(NOT(AND(A99&lt;&gt;"",B99&lt;&gt;"",C99&lt;&gt;"",E99&lt;&gt;"",F99&lt;&gt;"",G99&lt;&gt;"",H99&lt;&gt;"",J99&lt;&gt;"")),"Incompleta","OK")))</f>
        <v/>
      </c>
    </row>
    <row r="100">
      <c r="A100" s="13" t="n"/>
      <c r="B100" s="8" t="n"/>
      <c r="C100" s="8" t="n"/>
      <c r="D100" s="8" t="n"/>
      <c r="E100" s="8" t="n"/>
      <c r="F100" s="13" t="n"/>
      <c r="G100" s="13" t="n"/>
      <c r="H100" s="8" t="n"/>
      <c r="I100" s="15">
        <f>IFERROR(VLOOKUP(H100,Listas!$DK$2:$DL$250,2,FALSE),"")</f>
        <v/>
      </c>
      <c r="J100" s="14" t="n"/>
      <c r="K100" s="16" t="n"/>
      <c r="L100" s="16" t="n"/>
      <c r="M100" s="8" t="n"/>
      <c r="O100" s="17">
        <f>IF(NOT(OR(A100&lt;&gt;"",B100&lt;&gt;"",C100&lt;&gt;"",D100&lt;&gt;"",E100&lt;&gt;"",F100&lt;&gt;"",G100&lt;&gt;"",H100&lt;&gt;"",J100&lt;&gt;"",K100&lt;&gt;"",L100&lt;&gt;"",M100&lt;&gt;"")),"",IF(NOT(AND(OR(A100="",AND(LEN(A100)=12,ISNUMBER(--A100))),OR(B100="",COUNTIF('2. Proyectos'!$A$5:$A$54,B100)&gt;0),OR(D100="",COUNTIF(Listas!$CV$2:$CV$19,D100)&gt;0),OR(E100="",COUNTIF(Listas!$AU$2:$AU$28,E100)&gt;0),OR(F100="",AND(ISNUMBER(F100),F100&gt;=2018,F100&lt;=2025)),OR(G100="",AND(ISNUMBER(G100),G100&gt;=1,G100&lt;=12)),OR(H100="",COUNTIF(Listas!$H$2:$H$250,H100)&gt;0),OR(J100="",AND(ISNUMBER(J100),J100&gt;0)),OR(K100="",AND(ISNUMBER(K100),K100&gt;=0)),OR(L100="",COUNTIF(Listas!$BC$2:$BC$3,L100)&gt;0))),"Dato inválido",IF(NOT(AND(A100&lt;&gt;"",B100&lt;&gt;"",C100&lt;&gt;"",E100&lt;&gt;"",F100&lt;&gt;"",G100&lt;&gt;"",H100&lt;&gt;"",J100&lt;&gt;"")),"Incompleta","OK")))</f>
        <v/>
      </c>
    </row>
    <row r="101">
      <c r="A101" s="18" t="n"/>
      <c r="B101" s="6" t="n"/>
      <c r="C101" s="6" t="n"/>
      <c r="D101" s="6" t="n"/>
      <c r="E101" s="6" t="n"/>
      <c r="F101" s="18" t="n"/>
      <c r="G101" s="18" t="n"/>
      <c r="H101" s="6" t="n"/>
      <c r="I101" s="15">
        <f>IFERROR(VLOOKUP(H101,Listas!$DK$2:$DL$250,2,FALSE),"")</f>
        <v/>
      </c>
      <c r="J101" s="19" t="n"/>
      <c r="K101" s="20" t="n"/>
      <c r="L101" s="20" t="n"/>
      <c r="M101" s="6" t="n"/>
      <c r="O101" s="17">
        <f>IF(NOT(OR(A101&lt;&gt;"",B101&lt;&gt;"",C101&lt;&gt;"",D101&lt;&gt;"",E101&lt;&gt;"",F101&lt;&gt;"",G101&lt;&gt;"",H101&lt;&gt;"",J101&lt;&gt;"",K101&lt;&gt;"",L101&lt;&gt;"",M101&lt;&gt;"")),"",IF(NOT(AND(OR(A101="",AND(LEN(A101)=12,ISNUMBER(--A101))),OR(B101="",COUNTIF('2. Proyectos'!$A$5:$A$54,B101)&gt;0),OR(D101="",COUNTIF(Listas!$CV$2:$CV$19,D101)&gt;0),OR(E101="",COUNTIF(Listas!$AU$2:$AU$28,E101)&gt;0),OR(F101="",AND(ISNUMBER(F101),F101&gt;=2018,F101&lt;=2025)),OR(G101="",AND(ISNUMBER(G101),G101&gt;=1,G101&lt;=12)),OR(H101="",COUNTIF(Listas!$H$2:$H$250,H101)&gt;0),OR(J101="",AND(ISNUMBER(J101),J101&gt;0)),OR(K101="",AND(ISNUMBER(K101),K101&gt;=0)),OR(L101="",COUNTIF(Listas!$BC$2:$BC$3,L101)&gt;0))),"Dato inválido",IF(NOT(AND(A101&lt;&gt;"",B101&lt;&gt;"",C101&lt;&gt;"",E101&lt;&gt;"",F101&lt;&gt;"",G101&lt;&gt;"",H101&lt;&gt;"",J101&lt;&gt;"")),"Incompleta","OK")))</f>
        <v/>
      </c>
    </row>
    <row r="102">
      <c r="A102" s="13" t="n"/>
      <c r="B102" s="8" t="n"/>
      <c r="C102" s="8" t="n"/>
      <c r="D102" s="8" t="n"/>
      <c r="E102" s="8" t="n"/>
      <c r="F102" s="13" t="n"/>
      <c r="G102" s="13" t="n"/>
      <c r="H102" s="8" t="n"/>
      <c r="I102" s="15">
        <f>IFERROR(VLOOKUP(H102,Listas!$DK$2:$DL$250,2,FALSE),"")</f>
        <v/>
      </c>
      <c r="J102" s="14" t="n"/>
      <c r="K102" s="16" t="n"/>
      <c r="L102" s="16" t="n"/>
      <c r="M102" s="8" t="n"/>
      <c r="O102" s="17">
        <f>IF(NOT(OR(A102&lt;&gt;"",B102&lt;&gt;"",C102&lt;&gt;"",D102&lt;&gt;"",E102&lt;&gt;"",F102&lt;&gt;"",G102&lt;&gt;"",H102&lt;&gt;"",J102&lt;&gt;"",K102&lt;&gt;"",L102&lt;&gt;"",M102&lt;&gt;"")),"",IF(NOT(AND(OR(A102="",AND(LEN(A102)=12,ISNUMBER(--A102))),OR(B102="",COUNTIF('2. Proyectos'!$A$5:$A$54,B102)&gt;0),OR(D102="",COUNTIF(Listas!$CV$2:$CV$19,D102)&gt;0),OR(E102="",COUNTIF(Listas!$AU$2:$AU$28,E102)&gt;0),OR(F102="",AND(ISNUMBER(F102),F102&gt;=2018,F102&lt;=2025)),OR(G102="",AND(ISNUMBER(G102),G102&gt;=1,G102&lt;=12)),OR(H102="",COUNTIF(Listas!$H$2:$H$250,H102)&gt;0),OR(J102="",AND(ISNUMBER(J102),J102&gt;0)),OR(K102="",AND(ISNUMBER(K102),K102&gt;=0)),OR(L102="",COUNTIF(Listas!$BC$2:$BC$3,L102)&gt;0))),"Dato inválido",IF(NOT(AND(A102&lt;&gt;"",B102&lt;&gt;"",C102&lt;&gt;"",E102&lt;&gt;"",F102&lt;&gt;"",G102&lt;&gt;"",H102&lt;&gt;"",J102&lt;&gt;"")),"Incompleta","OK")))</f>
        <v/>
      </c>
    </row>
    <row r="103">
      <c r="A103" s="18" t="n"/>
      <c r="B103" s="6" t="n"/>
      <c r="C103" s="6" t="n"/>
      <c r="D103" s="6" t="n"/>
      <c r="E103" s="6" t="n"/>
      <c r="F103" s="18" t="n"/>
      <c r="G103" s="18" t="n"/>
      <c r="H103" s="6" t="n"/>
      <c r="I103" s="15">
        <f>IFERROR(VLOOKUP(H103,Listas!$DK$2:$DL$250,2,FALSE),"")</f>
        <v/>
      </c>
      <c r="J103" s="19" t="n"/>
      <c r="K103" s="20" t="n"/>
      <c r="L103" s="20" t="n"/>
      <c r="M103" s="6" t="n"/>
      <c r="O103" s="17">
        <f>IF(NOT(OR(A103&lt;&gt;"",B103&lt;&gt;"",C103&lt;&gt;"",D103&lt;&gt;"",E103&lt;&gt;"",F103&lt;&gt;"",G103&lt;&gt;"",H103&lt;&gt;"",J103&lt;&gt;"",K103&lt;&gt;"",L103&lt;&gt;"",M103&lt;&gt;"")),"",IF(NOT(AND(OR(A103="",AND(LEN(A103)=12,ISNUMBER(--A103))),OR(B103="",COUNTIF('2. Proyectos'!$A$5:$A$54,B103)&gt;0),OR(D103="",COUNTIF(Listas!$CV$2:$CV$19,D103)&gt;0),OR(E103="",COUNTIF(Listas!$AU$2:$AU$28,E103)&gt;0),OR(F103="",AND(ISNUMBER(F103),F103&gt;=2018,F103&lt;=2025)),OR(G103="",AND(ISNUMBER(G103),G103&gt;=1,G103&lt;=12)),OR(H103="",COUNTIF(Listas!$H$2:$H$250,H103)&gt;0),OR(J103="",AND(ISNUMBER(J103),J103&gt;0)),OR(K103="",AND(ISNUMBER(K103),K103&gt;=0)),OR(L103="",COUNTIF(Listas!$BC$2:$BC$3,L103)&gt;0))),"Dato inválido",IF(NOT(AND(A103&lt;&gt;"",B103&lt;&gt;"",C103&lt;&gt;"",E103&lt;&gt;"",F103&lt;&gt;"",G103&lt;&gt;"",H103&lt;&gt;"",J103&lt;&gt;"")),"Incompleta","OK")))</f>
        <v/>
      </c>
    </row>
    <row r="104">
      <c r="A104" s="13" t="n"/>
      <c r="B104" s="8" t="n"/>
      <c r="C104" s="8" t="n"/>
      <c r="D104" s="8" t="n"/>
      <c r="E104" s="8" t="n"/>
      <c r="F104" s="13" t="n"/>
      <c r="G104" s="13" t="n"/>
      <c r="H104" s="8" t="n"/>
      <c r="I104" s="15">
        <f>IFERROR(VLOOKUP(H104,Listas!$DK$2:$DL$250,2,FALSE),"")</f>
        <v/>
      </c>
      <c r="J104" s="14" t="n"/>
      <c r="K104" s="16" t="n"/>
      <c r="L104" s="16" t="n"/>
      <c r="M104" s="8" t="n"/>
      <c r="O104" s="17">
        <f>IF(NOT(OR(A104&lt;&gt;"",B104&lt;&gt;"",C104&lt;&gt;"",D104&lt;&gt;"",E104&lt;&gt;"",F104&lt;&gt;"",G104&lt;&gt;"",H104&lt;&gt;"",J104&lt;&gt;"",K104&lt;&gt;"",L104&lt;&gt;"",M104&lt;&gt;"")),"",IF(NOT(AND(OR(A104="",AND(LEN(A104)=12,ISNUMBER(--A104))),OR(B104="",COUNTIF('2. Proyectos'!$A$5:$A$54,B104)&gt;0),OR(D104="",COUNTIF(Listas!$CV$2:$CV$19,D104)&gt;0),OR(E104="",COUNTIF(Listas!$AU$2:$AU$28,E104)&gt;0),OR(F104="",AND(ISNUMBER(F104),F104&gt;=2018,F104&lt;=2025)),OR(G104="",AND(ISNUMBER(G104),G104&gt;=1,G104&lt;=12)),OR(H104="",COUNTIF(Listas!$H$2:$H$250,H104)&gt;0),OR(J104="",AND(ISNUMBER(J104),J104&gt;0)),OR(K104="",AND(ISNUMBER(K104),K104&gt;=0)),OR(L104="",COUNTIF(Listas!$BC$2:$BC$3,L104)&gt;0))),"Dato inválido",IF(NOT(AND(A104&lt;&gt;"",B104&lt;&gt;"",C104&lt;&gt;"",E104&lt;&gt;"",F104&lt;&gt;"",G104&lt;&gt;"",H104&lt;&gt;"",J104&lt;&gt;"")),"Incompleta","OK")))</f>
        <v/>
      </c>
    </row>
    <row r="105">
      <c r="A105" s="18" t="n"/>
      <c r="B105" s="6" t="n"/>
      <c r="C105" s="6" t="n"/>
      <c r="D105" s="6" t="n"/>
      <c r="E105" s="6" t="n"/>
      <c r="F105" s="18" t="n"/>
      <c r="G105" s="18" t="n"/>
      <c r="H105" s="6" t="n"/>
      <c r="I105" s="15">
        <f>IFERROR(VLOOKUP(H105,Listas!$DK$2:$DL$250,2,FALSE),"")</f>
        <v/>
      </c>
      <c r="J105" s="19" t="n"/>
      <c r="K105" s="20" t="n"/>
      <c r="L105" s="20" t="n"/>
      <c r="M105" s="6" t="n"/>
      <c r="O105" s="17">
        <f>IF(NOT(OR(A105&lt;&gt;"",B105&lt;&gt;"",C105&lt;&gt;"",D105&lt;&gt;"",E105&lt;&gt;"",F105&lt;&gt;"",G105&lt;&gt;"",H105&lt;&gt;"",J105&lt;&gt;"",K105&lt;&gt;"",L105&lt;&gt;"",M105&lt;&gt;"")),"",IF(NOT(AND(OR(A105="",AND(LEN(A105)=12,ISNUMBER(--A105))),OR(B105="",COUNTIF('2. Proyectos'!$A$5:$A$54,B105)&gt;0),OR(D105="",COUNTIF(Listas!$CV$2:$CV$19,D105)&gt;0),OR(E105="",COUNTIF(Listas!$AU$2:$AU$28,E105)&gt;0),OR(F105="",AND(ISNUMBER(F105),F105&gt;=2018,F105&lt;=2025)),OR(G105="",AND(ISNUMBER(G105),G105&gt;=1,G105&lt;=12)),OR(H105="",COUNTIF(Listas!$H$2:$H$250,H105)&gt;0),OR(J105="",AND(ISNUMBER(J105),J105&gt;0)),OR(K105="",AND(ISNUMBER(K105),K105&gt;=0)),OR(L105="",COUNTIF(Listas!$BC$2:$BC$3,L105)&gt;0))),"Dato inválido",IF(NOT(AND(A105&lt;&gt;"",B105&lt;&gt;"",C105&lt;&gt;"",E105&lt;&gt;"",F105&lt;&gt;"",G105&lt;&gt;"",H105&lt;&gt;"",J105&lt;&gt;"")),"Incompleta","OK")))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M4"/>
    <mergeCell ref="E4"/>
    <mergeCell ref="A2:R2"/>
    <mergeCell ref="A4:D4"/>
    <mergeCell ref="F4:L4"/>
    <mergeCell ref="A1:R1"/>
  </mergeCells>
  <conditionalFormatting sqref="O6:O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0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=Listas!$CV$2:$CV$19</formula1>
    </dataValidation>
    <dataValidation sqref="E6:E105" showDropDown="0" showInputMessage="0" showErrorMessage="1" allowBlank="1" errorTitle="Fuera de catálogo" error="Seleccione un valor de la lista." type="list">
      <formula1>=Listas!$AU$2:$AU$28</formula1>
    </dataValidation>
    <dataValidation sqref="F6:F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G6:G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H6:H105" showDropDown="0" showInputMessage="0" showErrorMessage="1" allowBlank="1" errorTitle="Fuera de catálogo" error="Seleccione un valor de la lista." type="list">
      <formula1>=Listas!$H$2:$H$250</formula1>
    </dataValidation>
    <dataValidation sqref="J6:J105" showDropDown="0" showInputMessage="0" showErrorMessage="1" allowBlank="1" errorTitle="Valor inválido" error="Debe ser un número mayor que cero." type="decimal" operator="greaterThan">
      <formula1>0</formula1>
    </dataValidation>
    <dataValidation sqref="K6:K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L6:L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T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5" customWidth="1" min="4" max="4"/>
    <col width="12" customWidth="1" min="5" max="5"/>
    <col width="12" customWidth="1" min="6" max="6"/>
    <col width="24" customWidth="1" min="7" max="7"/>
    <col width="20" customWidth="1" min="8" max="8"/>
    <col width="12" customWidth="1" min="9" max="9"/>
    <col width="15" customWidth="1" min="10" max="10"/>
    <col width="15" customWidth="1" min="11" max="11"/>
    <col width="16" customWidth="1" min="12" max="12"/>
    <col width="12" customWidth="1" min="13" max="13"/>
    <col width="23" customWidth="1" min="14" max="14"/>
    <col width="20" customWidth="1" min="15" max="15"/>
    <col width="25" customWidth="1" min="16" max="16"/>
    <col width="26" customWidth="1" min="17" max="17"/>
    <col width="15" customWidth="1" min="18" max="18"/>
    <col width="16" customWidth="1" min="20" max="20"/>
  </cols>
  <sheetData>
    <row r="1" ht="24" customHeight="1">
      <c r="A1" s="1" t="inlineStr">
        <is>
          <t>F11. Redes de baja tensión — Apoyos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J4" s="11" t="inlineStr">
        <is>
          <t>INFORMACIÓN DE COMPRA</t>
        </is>
      </c>
      <c r="R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Tipo de apoyo</t>
        </is>
      </c>
      <c r="E5" s="7" t="inlineStr">
        <is>
          <t>Altura (m)</t>
        </is>
      </c>
      <c r="F5" s="7" t="inlineStr">
        <is>
          <t>Material</t>
        </is>
      </c>
      <c r="G5" s="7" t="inlineStr">
        <is>
          <t>Tensión de rotura (kg)</t>
        </is>
      </c>
      <c r="H5" s="7" t="inlineStr">
        <is>
          <t>Tipo de estructura</t>
        </is>
      </c>
      <c r="I5" s="7" t="inlineStr">
        <is>
          <t>Ubicación</t>
        </is>
      </c>
      <c r="J5" s="7" t="inlineStr">
        <is>
          <t>Año de compra</t>
        </is>
      </c>
      <c r="K5" s="7" t="inlineStr">
        <is>
          <t>Mes de compra</t>
        </is>
      </c>
      <c r="L5" s="7" t="inlineStr">
        <is>
          <t>País de origen</t>
        </is>
      </c>
      <c r="M5" s="7" t="inlineStr">
        <is>
          <t>Moneda</t>
        </is>
      </c>
      <c r="N5" s="7" t="inlineStr">
        <is>
          <t>Valor de compra (DDP)</t>
        </is>
      </c>
      <c r="O5" s="7" t="inlineStr">
        <is>
          <t>Cantidad de compra</t>
        </is>
      </c>
      <c r="P5" s="7" t="inlineStr">
        <is>
          <t>Costo instalación (COP)</t>
        </is>
      </c>
      <c r="Q5" s="7" t="inlineStr">
        <is>
          <t>Metodología costo instalación</t>
        </is>
      </c>
      <c r="R5" s="7" t="inlineStr">
        <is>
          <t>Observaciones</t>
        </is>
      </c>
      <c r="T5" s="7" t="inlineStr">
        <is>
          <t>Revisión de fila</t>
        </is>
      </c>
    </row>
    <row r="6">
      <c r="A6" s="8" t="n"/>
      <c r="B6" s="8" t="n"/>
      <c r="C6" s="8" t="n"/>
      <c r="D6" s="8" t="n"/>
      <c r="E6" s="14" t="n"/>
      <c r="F6" s="8" t="n"/>
      <c r="G6" s="14" t="n"/>
      <c r="H6" s="8" t="n"/>
      <c r="I6" s="8" t="n"/>
      <c r="J6" s="13" t="n"/>
      <c r="K6" s="13" t="n"/>
      <c r="L6" s="8" t="n"/>
      <c r="M6" s="15">
        <f>IFERROR(VLOOKUP(L6,Listas!$DK$2:$DL$250,2,FALSE),"")</f>
        <v/>
      </c>
      <c r="N6" s="14" t="n"/>
      <c r="O6" s="14" t="n"/>
      <c r="P6" s="16" t="n"/>
      <c r="Q6" s="16" t="n"/>
      <c r="R6" s="8" t="n"/>
      <c r="T6" s="17">
        <f>IF(NOT(OR(A6&lt;&gt;"",B6&lt;&gt;"",C6&lt;&gt;"",D6&lt;&gt;"",E6&lt;&gt;"",F6&lt;&gt;"",G6&lt;&gt;"",H6&lt;&gt;"",I6&lt;&gt;"",J6&lt;&gt;"",K6&lt;&gt;"",L6&lt;&gt;"",N6&lt;&gt;"",O6&lt;&gt;"",P6&lt;&gt;"",Q6&lt;&gt;"",R6&lt;&gt;"")),"",IF(NOT(AND(OR(B6="",COUNTIF('2. Proyectos'!$A$5:$A$54,B6)&gt;0),OR(C6="",COUNTIF(Listas!$CY$2:$CY$98,C6)&gt;0),OR(D6="",COUNTIF(Listas!$Q$2:$Q$4,D6)&gt;0),OR(E6="",AND(ISNUMBER(E6),E6&gt;0)),OR(F6="",COUNTIF(Listas!$T$2:$T$5,F6)&gt;0),OR(G6="",AND(ISNUMBER(G6),G6&gt;0)),OR(H6="",COUNTIF(Listas!$AO$2:$AO$3,H6)&gt;0),OR(I6="",COUNTIF(Listas!$AF$2:$AF$3,I6)&gt;0),OR(J6="",AND(ISNUMBER(J6),J6&gt;=2018,J6&lt;=2025)),OR(K6="",AND(ISNUMBER(K6),K6&gt;=1,K6&lt;=12)),OR(L6="",COUNTIF(Listas!$H$2:$H$250,L6)&gt;0),OR(N6="",AND(ISNUMBER(N6),N6&gt;0)),OR(O6="",AND(ISNUMBER(O6),O6&gt;0)),OR(P6="",AND(ISNUMBER(P6),P6&gt;=0)),OR(Q6="",COUNTIF(Listas!$BC$2:$BC$3,Q6)&gt;0))),"Dato inválido",IF(NOT(AND(A6&lt;&gt;"",B6&lt;&gt;"",D6&lt;&gt;"",E6&lt;&gt;"",F6&lt;&gt;"",G6&lt;&gt;"",H6&lt;&gt;"",I6&lt;&gt;"",J6&lt;&gt;"",K6&lt;&gt;"",L6&lt;&gt;"",N6&lt;&gt;"")),"Incompleta","OK")))</f>
        <v/>
      </c>
    </row>
    <row r="7">
      <c r="A7" s="6" t="n"/>
      <c r="B7" s="6" t="n"/>
      <c r="C7" s="6" t="n"/>
      <c r="D7" s="6" t="n"/>
      <c r="E7" s="19" t="n"/>
      <c r="F7" s="6" t="n"/>
      <c r="G7" s="19" t="n"/>
      <c r="H7" s="6" t="n"/>
      <c r="I7" s="6" t="n"/>
      <c r="J7" s="18" t="n"/>
      <c r="K7" s="18" t="n"/>
      <c r="L7" s="6" t="n"/>
      <c r="M7" s="15">
        <f>IFERROR(VLOOKUP(L7,Listas!$DK$2:$DL$250,2,FALSE),"")</f>
        <v/>
      </c>
      <c r="N7" s="19" t="n"/>
      <c r="O7" s="19" t="n"/>
      <c r="P7" s="20" t="n"/>
      <c r="Q7" s="20" t="n"/>
      <c r="R7" s="6" t="n"/>
      <c r="T7" s="17">
        <f>IF(NOT(OR(A7&lt;&gt;"",B7&lt;&gt;"",C7&lt;&gt;"",D7&lt;&gt;"",E7&lt;&gt;"",F7&lt;&gt;"",G7&lt;&gt;"",H7&lt;&gt;"",I7&lt;&gt;"",J7&lt;&gt;"",K7&lt;&gt;"",L7&lt;&gt;"",N7&lt;&gt;"",O7&lt;&gt;"",P7&lt;&gt;"",Q7&lt;&gt;"",R7&lt;&gt;"")),"",IF(NOT(AND(OR(B7="",COUNTIF('2. Proyectos'!$A$5:$A$54,B7)&gt;0),OR(C7="",COUNTIF(Listas!$CY$2:$CY$98,C7)&gt;0),OR(D7="",COUNTIF(Listas!$Q$2:$Q$4,D7)&gt;0),OR(E7="",AND(ISNUMBER(E7),E7&gt;0)),OR(F7="",COUNTIF(Listas!$T$2:$T$5,F7)&gt;0),OR(G7="",AND(ISNUMBER(G7),G7&gt;0)),OR(H7="",COUNTIF(Listas!$AO$2:$AO$3,H7)&gt;0),OR(I7="",COUNTIF(Listas!$AF$2:$AF$3,I7)&gt;0),OR(J7="",AND(ISNUMBER(J7),J7&gt;=2018,J7&lt;=2025)),OR(K7="",AND(ISNUMBER(K7),K7&gt;=1,K7&lt;=12)),OR(L7="",COUNTIF(Listas!$H$2:$H$250,L7)&gt;0),OR(N7="",AND(ISNUMBER(N7),N7&gt;0)),OR(O7="",AND(ISNUMBER(O7),O7&gt;0)),OR(P7="",AND(ISNUMBER(P7),P7&gt;=0)),OR(Q7="",COUNTIF(Listas!$BC$2:$BC$3,Q7)&gt;0))),"Dato inválido",IF(NOT(AND(A7&lt;&gt;"",B7&lt;&gt;"",D7&lt;&gt;"",E7&lt;&gt;"",F7&lt;&gt;"",G7&lt;&gt;"",H7&lt;&gt;"",I7&lt;&gt;"",J7&lt;&gt;"",K7&lt;&gt;"",L7&lt;&gt;"",N7&lt;&gt;"")),"Incompleta","OK")))</f>
        <v/>
      </c>
    </row>
    <row r="8">
      <c r="A8" s="8" t="n"/>
      <c r="B8" s="8" t="n"/>
      <c r="C8" s="8" t="n"/>
      <c r="D8" s="8" t="n"/>
      <c r="E8" s="14" t="n"/>
      <c r="F8" s="8" t="n"/>
      <c r="G8" s="14" t="n"/>
      <c r="H8" s="8" t="n"/>
      <c r="I8" s="8" t="n"/>
      <c r="J8" s="13" t="n"/>
      <c r="K8" s="13" t="n"/>
      <c r="L8" s="8" t="n"/>
      <c r="M8" s="15">
        <f>IFERROR(VLOOKUP(L8,Listas!$DK$2:$DL$250,2,FALSE),"")</f>
        <v/>
      </c>
      <c r="N8" s="14" t="n"/>
      <c r="O8" s="14" t="n"/>
      <c r="P8" s="16" t="n"/>
      <c r="Q8" s="16" t="n"/>
      <c r="R8" s="8" t="n"/>
      <c r="T8" s="17">
        <f>IF(NOT(OR(A8&lt;&gt;"",B8&lt;&gt;"",C8&lt;&gt;"",D8&lt;&gt;"",E8&lt;&gt;"",F8&lt;&gt;"",G8&lt;&gt;"",H8&lt;&gt;"",I8&lt;&gt;"",J8&lt;&gt;"",K8&lt;&gt;"",L8&lt;&gt;"",N8&lt;&gt;"",O8&lt;&gt;"",P8&lt;&gt;"",Q8&lt;&gt;"",R8&lt;&gt;"")),"",IF(NOT(AND(OR(B8="",COUNTIF('2. Proyectos'!$A$5:$A$54,B8)&gt;0),OR(C8="",COUNTIF(Listas!$CY$2:$CY$98,C8)&gt;0),OR(D8="",COUNTIF(Listas!$Q$2:$Q$4,D8)&gt;0),OR(E8="",AND(ISNUMBER(E8),E8&gt;0)),OR(F8="",COUNTIF(Listas!$T$2:$T$5,F8)&gt;0),OR(G8="",AND(ISNUMBER(G8),G8&gt;0)),OR(H8="",COUNTIF(Listas!$AO$2:$AO$3,H8)&gt;0),OR(I8="",COUNTIF(Listas!$AF$2:$AF$3,I8)&gt;0),OR(J8="",AND(ISNUMBER(J8),J8&gt;=2018,J8&lt;=2025)),OR(K8="",AND(ISNUMBER(K8),K8&gt;=1,K8&lt;=12)),OR(L8="",COUNTIF(Listas!$H$2:$H$250,L8)&gt;0),OR(N8="",AND(ISNUMBER(N8),N8&gt;0)),OR(O8="",AND(ISNUMBER(O8),O8&gt;0)),OR(P8="",AND(ISNUMBER(P8),P8&gt;=0)),OR(Q8="",COUNTIF(Listas!$BC$2:$BC$3,Q8)&gt;0))),"Dato inválido",IF(NOT(AND(A8&lt;&gt;"",B8&lt;&gt;"",D8&lt;&gt;"",E8&lt;&gt;"",F8&lt;&gt;"",G8&lt;&gt;"",H8&lt;&gt;"",I8&lt;&gt;"",J8&lt;&gt;"",K8&lt;&gt;"",L8&lt;&gt;"",N8&lt;&gt;"")),"Incompleta","OK")))</f>
        <v/>
      </c>
    </row>
    <row r="9">
      <c r="A9" s="6" t="n"/>
      <c r="B9" s="6" t="n"/>
      <c r="C9" s="6" t="n"/>
      <c r="D9" s="6" t="n"/>
      <c r="E9" s="19" t="n"/>
      <c r="F9" s="6" t="n"/>
      <c r="G9" s="19" t="n"/>
      <c r="H9" s="6" t="n"/>
      <c r="I9" s="6" t="n"/>
      <c r="J9" s="18" t="n"/>
      <c r="K9" s="18" t="n"/>
      <c r="L9" s="6" t="n"/>
      <c r="M9" s="15">
        <f>IFERROR(VLOOKUP(L9,Listas!$DK$2:$DL$250,2,FALSE),"")</f>
        <v/>
      </c>
      <c r="N9" s="19" t="n"/>
      <c r="O9" s="19" t="n"/>
      <c r="P9" s="20" t="n"/>
      <c r="Q9" s="20" t="n"/>
      <c r="R9" s="6" t="n"/>
      <c r="T9" s="17">
        <f>IF(NOT(OR(A9&lt;&gt;"",B9&lt;&gt;"",C9&lt;&gt;"",D9&lt;&gt;"",E9&lt;&gt;"",F9&lt;&gt;"",G9&lt;&gt;"",H9&lt;&gt;"",I9&lt;&gt;"",J9&lt;&gt;"",K9&lt;&gt;"",L9&lt;&gt;"",N9&lt;&gt;"",O9&lt;&gt;"",P9&lt;&gt;"",Q9&lt;&gt;"",R9&lt;&gt;"")),"",IF(NOT(AND(OR(B9="",COUNTIF('2. Proyectos'!$A$5:$A$54,B9)&gt;0),OR(C9="",COUNTIF(Listas!$CY$2:$CY$98,C9)&gt;0),OR(D9="",COUNTIF(Listas!$Q$2:$Q$4,D9)&gt;0),OR(E9="",AND(ISNUMBER(E9),E9&gt;0)),OR(F9="",COUNTIF(Listas!$T$2:$T$5,F9)&gt;0),OR(G9="",AND(ISNUMBER(G9),G9&gt;0)),OR(H9="",COUNTIF(Listas!$AO$2:$AO$3,H9)&gt;0),OR(I9="",COUNTIF(Listas!$AF$2:$AF$3,I9)&gt;0),OR(J9="",AND(ISNUMBER(J9),J9&gt;=2018,J9&lt;=2025)),OR(K9="",AND(ISNUMBER(K9),K9&gt;=1,K9&lt;=12)),OR(L9="",COUNTIF(Listas!$H$2:$H$250,L9)&gt;0),OR(N9="",AND(ISNUMBER(N9),N9&gt;0)),OR(O9="",AND(ISNUMBER(O9),O9&gt;0)),OR(P9="",AND(ISNUMBER(P9),P9&gt;=0)),OR(Q9="",COUNTIF(Listas!$BC$2:$BC$3,Q9)&gt;0))),"Dato inválido",IF(NOT(AND(A9&lt;&gt;"",B9&lt;&gt;"",D9&lt;&gt;"",E9&lt;&gt;"",F9&lt;&gt;"",G9&lt;&gt;"",H9&lt;&gt;"",I9&lt;&gt;"",J9&lt;&gt;"",K9&lt;&gt;"",L9&lt;&gt;"",N9&lt;&gt;"")),"Incompleta","OK")))</f>
        <v/>
      </c>
    </row>
    <row r="10">
      <c r="A10" s="8" t="n"/>
      <c r="B10" s="8" t="n"/>
      <c r="C10" s="8" t="n"/>
      <c r="D10" s="8" t="n"/>
      <c r="E10" s="14" t="n"/>
      <c r="F10" s="8" t="n"/>
      <c r="G10" s="14" t="n"/>
      <c r="H10" s="8" t="n"/>
      <c r="I10" s="8" t="n"/>
      <c r="J10" s="13" t="n"/>
      <c r="K10" s="13" t="n"/>
      <c r="L10" s="8" t="n"/>
      <c r="M10" s="15">
        <f>IFERROR(VLOOKUP(L10,Listas!$DK$2:$DL$250,2,FALSE),"")</f>
        <v/>
      </c>
      <c r="N10" s="14" t="n"/>
      <c r="O10" s="14" t="n"/>
      <c r="P10" s="16" t="n"/>
      <c r="Q10" s="16" t="n"/>
      <c r="R10" s="8" t="n"/>
      <c r="T10" s="17">
        <f>IF(NOT(OR(A10&lt;&gt;"",B10&lt;&gt;"",C10&lt;&gt;"",D10&lt;&gt;"",E10&lt;&gt;"",F10&lt;&gt;"",G10&lt;&gt;"",H10&lt;&gt;"",I10&lt;&gt;"",J10&lt;&gt;"",K10&lt;&gt;"",L10&lt;&gt;"",N10&lt;&gt;"",O10&lt;&gt;"",P10&lt;&gt;"",Q10&lt;&gt;"",R10&lt;&gt;"")),"",IF(NOT(AND(OR(B10="",COUNTIF('2. Proyectos'!$A$5:$A$54,B10)&gt;0),OR(C10="",COUNTIF(Listas!$CY$2:$CY$98,C10)&gt;0),OR(D10="",COUNTIF(Listas!$Q$2:$Q$4,D10)&gt;0),OR(E10="",AND(ISNUMBER(E10),E10&gt;0)),OR(F10="",COUNTIF(Listas!$T$2:$T$5,F10)&gt;0),OR(G10="",AND(ISNUMBER(G10),G10&gt;0)),OR(H10="",COUNTIF(Listas!$AO$2:$AO$3,H10)&gt;0),OR(I10="",COUNTIF(Listas!$AF$2:$AF$3,I10)&gt;0),OR(J10="",AND(ISNUMBER(J10),J10&gt;=2018,J10&lt;=2025)),OR(K10="",AND(ISNUMBER(K10),K10&gt;=1,K10&lt;=12)),OR(L10="",COUNTIF(Listas!$H$2:$H$250,L10)&gt;0),OR(N10="",AND(ISNUMBER(N10),N10&gt;0)),OR(O10="",AND(ISNUMBER(O10),O10&gt;0)),OR(P10="",AND(ISNUMBER(P10),P10&gt;=0)),OR(Q10="",COUNTIF(Listas!$BC$2:$BC$3,Q10)&gt;0))),"Dato inválido",IF(NOT(AND(A10&lt;&gt;"",B10&lt;&gt;"",D10&lt;&gt;"",E10&lt;&gt;"",F10&lt;&gt;"",G10&lt;&gt;"",H10&lt;&gt;"",I10&lt;&gt;"",J10&lt;&gt;"",K10&lt;&gt;"",L10&lt;&gt;"",N10&lt;&gt;"")),"Incompleta","OK")))</f>
        <v/>
      </c>
    </row>
    <row r="11">
      <c r="A11" s="6" t="n"/>
      <c r="B11" s="6" t="n"/>
      <c r="C11" s="6" t="n"/>
      <c r="D11" s="6" t="n"/>
      <c r="E11" s="19" t="n"/>
      <c r="F11" s="6" t="n"/>
      <c r="G11" s="19" t="n"/>
      <c r="H11" s="6" t="n"/>
      <c r="I11" s="6" t="n"/>
      <c r="J11" s="18" t="n"/>
      <c r="K11" s="18" t="n"/>
      <c r="L11" s="6" t="n"/>
      <c r="M11" s="15">
        <f>IFERROR(VLOOKUP(L11,Listas!$DK$2:$DL$250,2,FALSE),"")</f>
        <v/>
      </c>
      <c r="N11" s="19" t="n"/>
      <c r="O11" s="19" t="n"/>
      <c r="P11" s="20" t="n"/>
      <c r="Q11" s="20" t="n"/>
      <c r="R11" s="6" t="n"/>
      <c r="T11" s="17">
        <f>IF(NOT(OR(A11&lt;&gt;"",B11&lt;&gt;"",C11&lt;&gt;"",D11&lt;&gt;"",E11&lt;&gt;"",F11&lt;&gt;"",G11&lt;&gt;"",H11&lt;&gt;"",I11&lt;&gt;"",J11&lt;&gt;"",K11&lt;&gt;"",L11&lt;&gt;"",N11&lt;&gt;"",O11&lt;&gt;"",P11&lt;&gt;"",Q11&lt;&gt;"",R11&lt;&gt;"")),"",IF(NOT(AND(OR(B11="",COUNTIF('2. Proyectos'!$A$5:$A$54,B11)&gt;0),OR(C11="",COUNTIF(Listas!$CY$2:$CY$98,C11)&gt;0),OR(D11="",COUNTIF(Listas!$Q$2:$Q$4,D11)&gt;0),OR(E11="",AND(ISNUMBER(E11),E11&gt;0)),OR(F11="",COUNTIF(Listas!$T$2:$T$5,F11)&gt;0),OR(G11="",AND(ISNUMBER(G11),G11&gt;0)),OR(H11="",COUNTIF(Listas!$AO$2:$AO$3,H11)&gt;0),OR(I11="",COUNTIF(Listas!$AF$2:$AF$3,I11)&gt;0),OR(J11="",AND(ISNUMBER(J11),J11&gt;=2018,J11&lt;=2025)),OR(K11="",AND(ISNUMBER(K11),K11&gt;=1,K11&lt;=12)),OR(L11="",COUNTIF(Listas!$H$2:$H$250,L11)&gt;0),OR(N11="",AND(ISNUMBER(N11),N11&gt;0)),OR(O11="",AND(ISNUMBER(O11),O11&gt;0)),OR(P11="",AND(ISNUMBER(P11),P11&gt;=0)),OR(Q11="",COUNTIF(Listas!$BC$2:$BC$3,Q11)&gt;0))),"Dato inválido",IF(NOT(AND(A11&lt;&gt;"",B11&lt;&gt;"",D11&lt;&gt;"",E11&lt;&gt;"",F11&lt;&gt;"",G11&lt;&gt;"",H11&lt;&gt;"",I11&lt;&gt;"",J11&lt;&gt;"",K11&lt;&gt;"",L11&lt;&gt;"",N11&lt;&gt;"")),"Incompleta","OK")))</f>
        <v/>
      </c>
    </row>
    <row r="12">
      <c r="A12" s="8" t="n"/>
      <c r="B12" s="8" t="n"/>
      <c r="C12" s="8" t="n"/>
      <c r="D12" s="8" t="n"/>
      <c r="E12" s="14" t="n"/>
      <c r="F12" s="8" t="n"/>
      <c r="G12" s="14" t="n"/>
      <c r="H12" s="8" t="n"/>
      <c r="I12" s="8" t="n"/>
      <c r="J12" s="13" t="n"/>
      <c r="K12" s="13" t="n"/>
      <c r="L12" s="8" t="n"/>
      <c r="M12" s="15">
        <f>IFERROR(VLOOKUP(L12,Listas!$DK$2:$DL$250,2,FALSE),"")</f>
        <v/>
      </c>
      <c r="N12" s="14" t="n"/>
      <c r="O12" s="14" t="n"/>
      <c r="P12" s="16" t="n"/>
      <c r="Q12" s="16" t="n"/>
      <c r="R12" s="8" t="n"/>
      <c r="T12" s="17">
        <f>IF(NOT(OR(A12&lt;&gt;"",B12&lt;&gt;"",C12&lt;&gt;"",D12&lt;&gt;"",E12&lt;&gt;"",F12&lt;&gt;"",G12&lt;&gt;"",H12&lt;&gt;"",I12&lt;&gt;"",J12&lt;&gt;"",K12&lt;&gt;"",L12&lt;&gt;"",N12&lt;&gt;"",O12&lt;&gt;"",P12&lt;&gt;"",Q12&lt;&gt;"",R12&lt;&gt;"")),"",IF(NOT(AND(OR(B12="",COUNTIF('2. Proyectos'!$A$5:$A$54,B12)&gt;0),OR(C12="",COUNTIF(Listas!$CY$2:$CY$98,C12)&gt;0),OR(D12="",COUNTIF(Listas!$Q$2:$Q$4,D12)&gt;0),OR(E12="",AND(ISNUMBER(E12),E12&gt;0)),OR(F12="",COUNTIF(Listas!$T$2:$T$5,F12)&gt;0),OR(G12="",AND(ISNUMBER(G12),G12&gt;0)),OR(H12="",COUNTIF(Listas!$AO$2:$AO$3,H12)&gt;0),OR(I12="",COUNTIF(Listas!$AF$2:$AF$3,I12)&gt;0),OR(J12="",AND(ISNUMBER(J12),J12&gt;=2018,J12&lt;=2025)),OR(K12="",AND(ISNUMBER(K12),K12&gt;=1,K12&lt;=12)),OR(L12="",COUNTIF(Listas!$H$2:$H$250,L12)&gt;0),OR(N12="",AND(ISNUMBER(N12),N12&gt;0)),OR(O12="",AND(ISNUMBER(O12),O12&gt;0)),OR(P12="",AND(ISNUMBER(P12),P12&gt;=0)),OR(Q12="",COUNTIF(Listas!$BC$2:$BC$3,Q12)&gt;0))),"Dato inválido",IF(NOT(AND(A12&lt;&gt;"",B12&lt;&gt;"",D12&lt;&gt;"",E12&lt;&gt;"",F12&lt;&gt;"",G12&lt;&gt;"",H12&lt;&gt;"",I12&lt;&gt;"",J12&lt;&gt;"",K12&lt;&gt;"",L12&lt;&gt;"",N12&lt;&gt;"")),"Incompleta","OK")))</f>
        <v/>
      </c>
    </row>
    <row r="13">
      <c r="A13" s="6" t="n"/>
      <c r="B13" s="6" t="n"/>
      <c r="C13" s="6" t="n"/>
      <c r="D13" s="6" t="n"/>
      <c r="E13" s="19" t="n"/>
      <c r="F13" s="6" t="n"/>
      <c r="G13" s="19" t="n"/>
      <c r="H13" s="6" t="n"/>
      <c r="I13" s="6" t="n"/>
      <c r="J13" s="18" t="n"/>
      <c r="K13" s="18" t="n"/>
      <c r="L13" s="6" t="n"/>
      <c r="M13" s="15">
        <f>IFERROR(VLOOKUP(L13,Listas!$DK$2:$DL$250,2,FALSE),"")</f>
        <v/>
      </c>
      <c r="N13" s="19" t="n"/>
      <c r="O13" s="19" t="n"/>
      <c r="P13" s="20" t="n"/>
      <c r="Q13" s="20" t="n"/>
      <c r="R13" s="6" t="n"/>
      <c r="T13" s="17">
        <f>IF(NOT(OR(A13&lt;&gt;"",B13&lt;&gt;"",C13&lt;&gt;"",D13&lt;&gt;"",E13&lt;&gt;"",F13&lt;&gt;"",G13&lt;&gt;"",H13&lt;&gt;"",I13&lt;&gt;"",J13&lt;&gt;"",K13&lt;&gt;"",L13&lt;&gt;"",N13&lt;&gt;"",O13&lt;&gt;"",P13&lt;&gt;"",Q13&lt;&gt;"",R13&lt;&gt;"")),"",IF(NOT(AND(OR(B13="",COUNTIF('2. Proyectos'!$A$5:$A$54,B13)&gt;0),OR(C13="",COUNTIF(Listas!$CY$2:$CY$98,C13)&gt;0),OR(D13="",COUNTIF(Listas!$Q$2:$Q$4,D13)&gt;0),OR(E13="",AND(ISNUMBER(E13),E13&gt;0)),OR(F13="",COUNTIF(Listas!$T$2:$T$5,F13)&gt;0),OR(G13="",AND(ISNUMBER(G13),G13&gt;0)),OR(H13="",COUNTIF(Listas!$AO$2:$AO$3,H13)&gt;0),OR(I13="",COUNTIF(Listas!$AF$2:$AF$3,I13)&gt;0),OR(J13="",AND(ISNUMBER(J13),J13&gt;=2018,J13&lt;=2025)),OR(K13="",AND(ISNUMBER(K13),K13&gt;=1,K13&lt;=12)),OR(L13="",COUNTIF(Listas!$H$2:$H$250,L13)&gt;0),OR(N13="",AND(ISNUMBER(N13),N13&gt;0)),OR(O13="",AND(ISNUMBER(O13),O13&gt;0)),OR(P13="",AND(ISNUMBER(P13),P13&gt;=0)),OR(Q13="",COUNTIF(Listas!$BC$2:$BC$3,Q13)&gt;0))),"Dato inválido",IF(NOT(AND(A13&lt;&gt;"",B13&lt;&gt;"",D13&lt;&gt;"",E13&lt;&gt;"",F13&lt;&gt;"",G13&lt;&gt;"",H13&lt;&gt;"",I13&lt;&gt;"",J13&lt;&gt;"",K13&lt;&gt;"",L13&lt;&gt;"",N13&lt;&gt;"")),"Incompleta","OK")))</f>
        <v/>
      </c>
    </row>
    <row r="14">
      <c r="A14" s="8" t="n"/>
      <c r="B14" s="8" t="n"/>
      <c r="C14" s="8" t="n"/>
      <c r="D14" s="8" t="n"/>
      <c r="E14" s="14" t="n"/>
      <c r="F14" s="8" t="n"/>
      <c r="G14" s="14" t="n"/>
      <c r="H14" s="8" t="n"/>
      <c r="I14" s="8" t="n"/>
      <c r="J14" s="13" t="n"/>
      <c r="K14" s="13" t="n"/>
      <c r="L14" s="8" t="n"/>
      <c r="M14" s="15">
        <f>IFERROR(VLOOKUP(L14,Listas!$DK$2:$DL$250,2,FALSE),"")</f>
        <v/>
      </c>
      <c r="N14" s="14" t="n"/>
      <c r="O14" s="14" t="n"/>
      <c r="P14" s="16" t="n"/>
      <c r="Q14" s="16" t="n"/>
      <c r="R14" s="8" t="n"/>
      <c r="T14" s="17">
        <f>IF(NOT(OR(A14&lt;&gt;"",B14&lt;&gt;"",C14&lt;&gt;"",D14&lt;&gt;"",E14&lt;&gt;"",F14&lt;&gt;"",G14&lt;&gt;"",H14&lt;&gt;"",I14&lt;&gt;"",J14&lt;&gt;"",K14&lt;&gt;"",L14&lt;&gt;"",N14&lt;&gt;"",O14&lt;&gt;"",P14&lt;&gt;"",Q14&lt;&gt;"",R14&lt;&gt;"")),"",IF(NOT(AND(OR(B14="",COUNTIF('2. Proyectos'!$A$5:$A$54,B14)&gt;0),OR(C14="",COUNTIF(Listas!$CY$2:$CY$98,C14)&gt;0),OR(D14="",COUNTIF(Listas!$Q$2:$Q$4,D14)&gt;0),OR(E14="",AND(ISNUMBER(E14),E14&gt;0)),OR(F14="",COUNTIF(Listas!$T$2:$T$5,F14)&gt;0),OR(G14="",AND(ISNUMBER(G14),G14&gt;0)),OR(H14="",COUNTIF(Listas!$AO$2:$AO$3,H14)&gt;0),OR(I14="",COUNTIF(Listas!$AF$2:$AF$3,I14)&gt;0),OR(J14="",AND(ISNUMBER(J14),J14&gt;=2018,J14&lt;=2025)),OR(K14="",AND(ISNUMBER(K14),K14&gt;=1,K14&lt;=12)),OR(L14="",COUNTIF(Listas!$H$2:$H$250,L14)&gt;0),OR(N14="",AND(ISNUMBER(N14),N14&gt;0)),OR(O14="",AND(ISNUMBER(O14),O14&gt;0)),OR(P14="",AND(ISNUMBER(P14),P14&gt;=0)),OR(Q14="",COUNTIF(Listas!$BC$2:$BC$3,Q14)&gt;0))),"Dato inválido",IF(NOT(AND(A14&lt;&gt;"",B14&lt;&gt;"",D14&lt;&gt;"",E14&lt;&gt;"",F14&lt;&gt;"",G14&lt;&gt;"",H14&lt;&gt;"",I14&lt;&gt;"",J14&lt;&gt;"",K14&lt;&gt;"",L14&lt;&gt;"",N14&lt;&gt;"")),"Incompleta","OK")))</f>
        <v/>
      </c>
    </row>
    <row r="15">
      <c r="A15" s="6" t="n"/>
      <c r="B15" s="6" t="n"/>
      <c r="C15" s="6" t="n"/>
      <c r="D15" s="6" t="n"/>
      <c r="E15" s="19" t="n"/>
      <c r="F15" s="6" t="n"/>
      <c r="G15" s="19" t="n"/>
      <c r="H15" s="6" t="n"/>
      <c r="I15" s="6" t="n"/>
      <c r="J15" s="18" t="n"/>
      <c r="K15" s="18" t="n"/>
      <c r="L15" s="6" t="n"/>
      <c r="M15" s="15">
        <f>IFERROR(VLOOKUP(L15,Listas!$DK$2:$DL$250,2,FALSE),"")</f>
        <v/>
      </c>
      <c r="N15" s="19" t="n"/>
      <c r="O15" s="19" t="n"/>
      <c r="P15" s="20" t="n"/>
      <c r="Q15" s="20" t="n"/>
      <c r="R15" s="6" t="n"/>
      <c r="T15" s="17">
        <f>IF(NOT(OR(A15&lt;&gt;"",B15&lt;&gt;"",C15&lt;&gt;"",D15&lt;&gt;"",E15&lt;&gt;"",F15&lt;&gt;"",G15&lt;&gt;"",H15&lt;&gt;"",I15&lt;&gt;"",J15&lt;&gt;"",K15&lt;&gt;"",L15&lt;&gt;"",N15&lt;&gt;"",O15&lt;&gt;"",P15&lt;&gt;"",Q15&lt;&gt;"",R15&lt;&gt;"")),"",IF(NOT(AND(OR(B15="",COUNTIF('2. Proyectos'!$A$5:$A$54,B15)&gt;0),OR(C15="",COUNTIF(Listas!$CY$2:$CY$98,C15)&gt;0),OR(D15="",COUNTIF(Listas!$Q$2:$Q$4,D15)&gt;0),OR(E15="",AND(ISNUMBER(E15),E15&gt;0)),OR(F15="",COUNTIF(Listas!$T$2:$T$5,F15)&gt;0),OR(G15="",AND(ISNUMBER(G15),G15&gt;0)),OR(H15="",COUNTIF(Listas!$AO$2:$AO$3,H15)&gt;0),OR(I15="",COUNTIF(Listas!$AF$2:$AF$3,I15)&gt;0),OR(J15="",AND(ISNUMBER(J15),J15&gt;=2018,J15&lt;=2025)),OR(K15="",AND(ISNUMBER(K15),K15&gt;=1,K15&lt;=12)),OR(L15="",COUNTIF(Listas!$H$2:$H$250,L15)&gt;0),OR(N15="",AND(ISNUMBER(N15),N15&gt;0)),OR(O15="",AND(ISNUMBER(O15),O15&gt;0)),OR(P15="",AND(ISNUMBER(P15),P15&gt;=0)),OR(Q15="",COUNTIF(Listas!$BC$2:$BC$3,Q15)&gt;0))),"Dato inválido",IF(NOT(AND(A15&lt;&gt;"",B15&lt;&gt;"",D15&lt;&gt;"",E15&lt;&gt;"",F15&lt;&gt;"",G15&lt;&gt;"",H15&lt;&gt;"",I15&lt;&gt;"",J15&lt;&gt;"",K15&lt;&gt;"",L15&lt;&gt;"",N15&lt;&gt;"")),"Incompleta","OK")))</f>
        <v/>
      </c>
    </row>
    <row r="16">
      <c r="A16" s="8" t="n"/>
      <c r="B16" s="8" t="n"/>
      <c r="C16" s="8" t="n"/>
      <c r="D16" s="8" t="n"/>
      <c r="E16" s="14" t="n"/>
      <c r="F16" s="8" t="n"/>
      <c r="G16" s="14" t="n"/>
      <c r="H16" s="8" t="n"/>
      <c r="I16" s="8" t="n"/>
      <c r="J16" s="13" t="n"/>
      <c r="K16" s="13" t="n"/>
      <c r="L16" s="8" t="n"/>
      <c r="M16" s="15">
        <f>IFERROR(VLOOKUP(L16,Listas!$DK$2:$DL$250,2,FALSE),"")</f>
        <v/>
      </c>
      <c r="N16" s="14" t="n"/>
      <c r="O16" s="14" t="n"/>
      <c r="P16" s="16" t="n"/>
      <c r="Q16" s="16" t="n"/>
      <c r="R16" s="8" t="n"/>
      <c r="T16" s="17">
        <f>IF(NOT(OR(A16&lt;&gt;"",B16&lt;&gt;"",C16&lt;&gt;"",D16&lt;&gt;"",E16&lt;&gt;"",F16&lt;&gt;"",G16&lt;&gt;"",H16&lt;&gt;"",I16&lt;&gt;"",J16&lt;&gt;"",K16&lt;&gt;"",L16&lt;&gt;"",N16&lt;&gt;"",O16&lt;&gt;"",P16&lt;&gt;"",Q16&lt;&gt;"",R16&lt;&gt;"")),"",IF(NOT(AND(OR(B16="",COUNTIF('2. Proyectos'!$A$5:$A$54,B16)&gt;0),OR(C16="",COUNTIF(Listas!$CY$2:$CY$98,C16)&gt;0),OR(D16="",COUNTIF(Listas!$Q$2:$Q$4,D16)&gt;0),OR(E16="",AND(ISNUMBER(E16),E16&gt;0)),OR(F16="",COUNTIF(Listas!$T$2:$T$5,F16)&gt;0),OR(G16="",AND(ISNUMBER(G16),G16&gt;0)),OR(H16="",COUNTIF(Listas!$AO$2:$AO$3,H16)&gt;0),OR(I16="",COUNTIF(Listas!$AF$2:$AF$3,I16)&gt;0),OR(J16="",AND(ISNUMBER(J16),J16&gt;=2018,J16&lt;=2025)),OR(K16="",AND(ISNUMBER(K16),K16&gt;=1,K16&lt;=12)),OR(L16="",COUNTIF(Listas!$H$2:$H$250,L16)&gt;0),OR(N16="",AND(ISNUMBER(N16),N16&gt;0)),OR(O16="",AND(ISNUMBER(O16),O16&gt;0)),OR(P16="",AND(ISNUMBER(P16),P16&gt;=0)),OR(Q16="",COUNTIF(Listas!$BC$2:$BC$3,Q16)&gt;0))),"Dato inválido",IF(NOT(AND(A16&lt;&gt;"",B16&lt;&gt;"",D16&lt;&gt;"",E16&lt;&gt;"",F16&lt;&gt;"",G16&lt;&gt;"",H16&lt;&gt;"",I16&lt;&gt;"",J16&lt;&gt;"",K16&lt;&gt;"",L16&lt;&gt;"",N16&lt;&gt;"")),"Incompleta","OK")))</f>
        <v/>
      </c>
    </row>
    <row r="17">
      <c r="A17" s="6" t="n"/>
      <c r="B17" s="6" t="n"/>
      <c r="C17" s="6" t="n"/>
      <c r="D17" s="6" t="n"/>
      <c r="E17" s="19" t="n"/>
      <c r="F17" s="6" t="n"/>
      <c r="G17" s="19" t="n"/>
      <c r="H17" s="6" t="n"/>
      <c r="I17" s="6" t="n"/>
      <c r="J17" s="18" t="n"/>
      <c r="K17" s="18" t="n"/>
      <c r="L17" s="6" t="n"/>
      <c r="M17" s="15">
        <f>IFERROR(VLOOKUP(L17,Listas!$DK$2:$DL$250,2,FALSE),"")</f>
        <v/>
      </c>
      <c r="N17" s="19" t="n"/>
      <c r="O17" s="19" t="n"/>
      <c r="P17" s="20" t="n"/>
      <c r="Q17" s="20" t="n"/>
      <c r="R17" s="6" t="n"/>
      <c r="T17" s="17">
        <f>IF(NOT(OR(A17&lt;&gt;"",B17&lt;&gt;"",C17&lt;&gt;"",D17&lt;&gt;"",E17&lt;&gt;"",F17&lt;&gt;"",G17&lt;&gt;"",H17&lt;&gt;"",I17&lt;&gt;"",J17&lt;&gt;"",K17&lt;&gt;"",L17&lt;&gt;"",N17&lt;&gt;"",O17&lt;&gt;"",P17&lt;&gt;"",Q17&lt;&gt;"",R17&lt;&gt;"")),"",IF(NOT(AND(OR(B17="",COUNTIF('2. Proyectos'!$A$5:$A$54,B17)&gt;0),OR(C17="",COUNTIF(Listas!$CY$2:$CY$98,C17)&gt;0),OR(D17="",COUNTIF(Listas!$Q$2:$Q$4,D17)&gt;0),OR(E17="",AND(ISNUMBER(E17),E17&gt;0)),OR(F17="",COUNTIF(Listas!$T$2:$T$5,F17)&gt;0),OR(G17="",AND(ISNUMBER(G17),G17&gt;0)),OR(H17="",COUNTIF(Listas!$AO$2:$AO$3,H17)&gt;0),OR(I17="",COUNTIF(Listas!$AF$2:$AF$3,I17)&gt;0),OR(J17="",AND(ISNUMBER(J17),J17&gt;=2018,J17&lt;=2025)),OR(K17="",AND(ISNUMBER(K17),K17&gt;=1,K17&lt;=12)),OR(L17="",COUNTIF(Listas!$H$2:$H$250,L17)&gt;0),OR(N17="",AND(ISNUMBER(N17),N17&gt;0)),OR(O17="",AND(ISNUMBER(O17),O17&gt;0)),OR(P17="",AND(ISNUMBER(P17),P17&gt;=0)),OR(Q17="",COUNTIF(Listas!$BC$2:$BC$3,Q17)&gt;0))),"Dato inválido",IF(NOT(AND(A17&lt;&gt;"",B17&lt;&gt;"",D17&lt;&gt;"",E17&lt;&gt;"",F17&lt;&gt;"",G17&lt;&gt;"",H17&lt;&gt;"",I17&lt;&gt;"",J17&lt;&gt;"",K17&lt;&gt;"",L17&lt;&gt;"",N17&lt;&gt;"")),"Incompleta","OK")))</f>
        <v/>
      </c>
    </row>
    <row r="18">
      <c r="A18" s="8" t="n"/>
      <c r="B18" s="8" t="n"/>
      <c r="C18" s="8" t="n"/>
      <c r="D18" s="8" t="n"/>
      <c r="E18" s="14" t="n"/>
      <c r="F18" s="8" t="n"/>
      <c r="G18" s="14" t="n"/>
      <c r="H18" s="8" t="n"/>
      <c r="I18" s="8" t="n"/>
      <c r="J18" s="13" t="n"/>
      <c r="K18" s="13" t="n"/>
      <c r="L18" s="8" t="n"/>
      <c r="M18" s="15">
        <f>IFERROR(VLOOKUP(L18,Listas!$DK$2:$DL$250,2,FALSE),"")</f>
        <v/>
      </c>
      <c r="N18" s="14" t="n"/>
      <c r="O18" s="14" t="n"/>
      <c r="P18" s="16" t="n"/>
      <c r="Q18" s="16" t="n"/>
      <c r="R18" s="8" t="n"/>
      <c r="T18" s="17">
        <f>IF(NOT(OR(A18&lt;&gt;"",B18&lt;&gt;"",C18&lt;&gt;"",D18&lt;&gt;"",E18&lt;&gt;"",F18&lt;&gt;"",G18&lt;&gt;"",H18&lt;&gt;"",I18&lt;&gt;"",J18&lt;&gt;"",K18&lt;&gt;"",L18&lt;&gt;"",N18&lt;&gt;"",O18&lt;&gt;"",P18&lt;&gt;"",Q18&lt;&gt;"",R18&lt;&gt;"")),"",IF(NOT(AND(OR(B18="",COUNTIF('2. Proyectos'!$A$5:$A$54,B18)&gt;0),OR(C18="",COUNTIF(Listas!$CY$2:$CY$98,C18)&gt;0),OR(D18="",COUNTIF(Listas!$Q$2:$Q$4,D18)&gt;0),OR(E18="",AND(ISNUMBER(E18),E18&gt;0)),OR(F18="",COUNTIF(Listas!$T$2:$T$5,F18)&gt;0),OR(G18="",AND(ISNUMBER(G18),G18&gt;0)),OR(H18="",COUNTIF(Listas!$AO$2:$AO$3,H18)&gt;0),OR(I18="",COUNTIF(Listas!$AF$2:$AF$3,I18)&gt;0),OR(J18="",AND(ISNUMBER(J18),J18&gt;=2018,J18&lt;=2025)),OR(K18="",AND(ISNUMBER(K18),K18&gt;=1,K18&lt;=12)),OR(L18="",COUNTIF(Listas!$H$2:$H$250,L18)&gt;0),OR(N18="",AND(ISNUMBER(N18),N18&gt;0)),OR(O18="",AND(ISNUMBER(O18),O18&gt;0)),OR(P18="",AND(ISNUMBER(P18),P18&gt;=0)),OR(Q18="",COUNTIF(Listas!$BC$2:$BC$3,Q18)&gt;0))),"Dato inválido",IF(NOT(AND(A18&lt;&gt;"",B18&lt;&gt;"",D18&lt;&gt;"",E18&lt;&gt;"",F18&lt;&gt;"",G18&lt;&gt;"",H18&lt;&gt;"",I18&lt;&gt;"",J18&lt;&gt;"",K18&lt;&gt;"",L18&lt;&gt;"",N18&lt;&gt;"")),"Incompleta","OK")))</f>
        <v/>
      </c>
    </row>
    <row r="19">
      <c r="A19" s="6" t="n"/>
      <c r="B19" s="6" t="n"/>
      <c r="C19" s="6" t="n"/>
      <c r="D19" s="6" t="n"/>
      <c r="E19" s="19" t="n"/>
      <c r="F19" s="6" t="n"/>
      <c r="G19" s="19" t="n"/>
      <c r="H19" s="6" t="n"/>
      <c r="I19" s="6" t="n"/>
      <c r="J19" s="18" t="n"/>
      <c r="K19" s="18" t="n"/>
      <c r="L19" s="6" t="n"/>
      <c r="M19" s="15">
        <f>IFERROR(VLOOKUP(L19,Listas!$DK$2:$DL$250,2,FALSE),"")</f>
        <v/>
      </c>
      <c r="N19" s="19" t="n"/>
      <c r="O19" s="19" t="n"/>
      <c r="P19" s="20" t="n"/>
      <c r="Q19" s="20" t="n"/>
      <c r="R19" s="6" t="n"/>
      <c r="T19" s="17">
        <f>IF(NOT(OR(A19&lt;&gt;"",B19&lt;&gt;"",C19&lt;&gt;"",D19&lt;&gt;"",E19&lt;&gt;"",F19&lt;&gt;"",G19&lt;&gt;"",H19&lt;&gt;"",I19&lt;&gt;"",J19&lt;&gt;"",K19&lt;&gt;"",L19&lt;&gt;"",N19&lt;&gt;"",O19&lt;&gt;"",P19&lt;&gt;"",Q19&lt;&gt;"",R19&lt;&gt;"")),"",IF(NOT(AND(OR(B19="",COUNTIF('2. Proyectos'!$A$5:$A$54,B19)&gt;0),OR(C19="",COUNTIF(Listas!$CY$2:$CY$98,C19)&gt;0),OR(D19="",COUNTIF(Listas!$Q$2:$Q$4,D19)&gt;0),OR(E19="",AND(ISNUMBER(E19),E19&gt;0)),OR(F19="",COUNTIF(Listas!$T$2:$T$5,F19)&gt;0),OR(G19="",AND(ISNUMBER(G19),G19&gt;0)),OR(H19="",COUNTIF(Listas!$AO$2:$AO$3,H19)&gt;0),OR(I19="",COUNTIF(Listas!$AF$2:$AF$3,I19)&gt;0),OR(J19="",AND(ISNUMBER(J19),J19&gt;=2018,J19&lt;=2025)),OR(K19="",AND(ISNUMBER(K19),K19&gt;=1,K19&lt;=12)),OR(L19="",COUNTIF(Listas!$H$2:$H$250,L19)&gt;0),OR(N19="",AND(ISNUMBER(N19),N19&gt;0)),OR(O19="",AND(ISNUMBER(O19),O19&gt;0)),OR(P19="",AND(ISNUMBER(P19),P19&gt;=0)),OR(Q19="",COUNTIF(Listas!$BC$2:$BC$3,Q19)&gt;0))),"Dato inválido",IF(NOT(AND(A19&lt;&gt;"",B19&lt;&gt;"",D19&lt;&gt;"",E19&lt;&gt;"",F19&lt;&gt;"",G19&lt;&gt;"",H19&lt;&gt;"",I19&lt;&gt;"",J19&lt;&gt;"",K19&lt;&gt;"",L19&lt;&gt;"",N19&lt;&gt;"")),"Incompleta","OK")))</f>
        <v/>
      </c>
    </row>
    <row r="20">
      <c r="A20" s="8" t="n"/>
      <c r="B20" s="8" t="n"/>
      <c r="C20" s="8" t="n"/>
      <c r="D20" s="8" t="n"/>
      <c r="E20" s="14" t="n"/>
      <c r="F20" s="8" t="n"/>
      <c r="G20" s="14" t="n"/>
      <c r="H20" s="8" t="n"/>
      <c r="I20" s="8" t="n"/>
      <c r="J20" s="13" t="n"/>
      <c r="K20" s="13" t="n"/>
      <c r="L20" s="8" t="n"/>
      <c r="M20" s="15">
        <f>IFERROR(VLOOKUP(L20,Listas!$DK$2:$DL$250,2,FALSE),"")</f>
        <v/>
      </c>
      <c r="N20" s="14" t="n"/>
      <c r="O20" s="14" t="n"/>
      <c r="P20" s="16" t="n"/>
      <c r="Q20" s="16" t="n"/>
      <c r="R20" s="8" t="n"/>
      <c r="T20" s="17">
        <f>IF(NOT(OR(A20&lt;&gt;"",B20&lt;&gt;"",C20&lt;&gt;"",D20&lt;&gt;"",E20&lt;&gt;"",F20&lt;&gt;"",G20&lt;&gt;"",H20&lt;&gt;"",I20&lt;&gt;"",J20&lt;&gt;"",K20&lt;&gt;"",L20&lt;&gt;"",N20&lt;&gt;"",O20&lt;&gt;"",P20&lt;&gt;"",Q20&lt;&gt;"",R20&lt;&gt;"")),"",IF(NOT(AND(OR(B20="",COUNTIF('2. Proyectos'!$A$5:$A$54,B20)&gt;0),OR(C20="",COUNTIF(Listas!$CY$2:$CY$98,C20)&gt;0),OR(D20="",COUNTIF(Listas!$Q$2:$Q$4,D20)&gt;0),OR(E20="",AND(ISNUMBER(E20),E20&gt;0)),OR(F20="",COUNTIF(Listas!$T$2:$T$5,F20)&gt;0),OR(G20="",AND(ISNUMBER(G20),G20&gt;0)),OR(H20="",COUNTIF(Listas!$AO$2:$AO$3,H20)&gt;0),OR(I20="",COUNTIF(Listas!$AF$2:$AF$3,I20)&gt;0),OR(J20="",AND(ISNUMBER(J20),J20&gt;=2018,J20&lt;=2025)),OR(K20="",AND(ISNUMBER(K20),K20&gt;=1,K20&lt;=12)),OR(L20="",COUNTIF(Listas!$H$2:$H$250,L20)&gt;0),OR(N20="",AND(ISNUMBER(N20),N20&gt;0)),OR(O20="",AND(ISNUMBER(O20),O20&gt;0)),OR(P20="",AND(ISNUMBER(P20),P20&gt;=0)),OR(Q20="",COUNTIF(Listas!$BC$2:$BC$3,Q20)&gt;0))),"Dato inválido",IF(NOT(AND(A20&lt;&gt;"",B20&lt;&gt;"",D20&lt;&gt;"",E20&lt;&gt;"",F20&lt;&gt;"",G20&lt;&gt;"",H20&lt;&gt;"",I20&lt;&gt;"",J20&lt;&gt;"",K20&lt;&gt;"",L20&lt;&gt;"",N20&lt;&gt;"")),"Incompleta","OK")))</f>
        <v/>
      </c>
    </row>
    <row r="21">
      <c r="A21" s="6" t="n"/>
      <c r="B21" s="6" t="n"/>
      <c r="C21" s="6" t="n"/>
      <c r="D21" s="6" t="n"/>
      <c r="E21" s="19" t="n"/>
      <c r="F21" s="6" t="n"/>
      <c r="G21" s="19" t="n"/>
      <c r="H21" s="6" t="n"/>
      <c r="I21" s="6" t="n"/>
      <c r="J21" s="18" t="n"/>
      <c r="K21" s="18" t="n"/>
      <c r="L21" s="6" t="n"/>
      <c r="M21" s="15">
        <f>IFERROR(VLOOKUP(L21,Listas!$DK$2:$DL$250,2,FALSE),"")</f>
        <v/>
      </c>
      <c r="N21" s="19" t="n"/>
      <c r="O21" s="19" t="n"/>
      <c r="P21" s="20" t="n"/>
      <c r="Q21" s="20" t="n"/>
      <c r="R21" s="6" t="n"/>
      <c r="T21" s="17">
        <f>IF(NOT(OR(A21&lt;&gt;"",B21&lt;&gt;"",C21&lt;&gt;"",D21&lt;&gt;"",E21&lt;&gt;"",F21&lt;&gt;"",G21&lt;&gt;"",H21&lt;&gt;"",I21&lt;&gt;"",J21&lt;&gt;"",K21&lt;&gt;"",L21&lt;&gt;"",N21&lt;&gt;"",O21&lt;&gt;"",P21&lt;&gt;"",Q21&lt;&gt;"",R21&lt;&gt;"")),"",IF(NOT(AND(OR(B21="",COUNTIF('2. Proyectos'!$A$5:$A$54,B21)&gt;0),OR(C21="",COUNTIF(Listas!$CY$2:$CY$98,C21)&gt;0),OR(D21="",COUNTIF(Listas!$Q$2:$Q$4,D21)&gt;0),OR(E21="",AND(ISNUMBER(E21),E21&gt;0)),OR(F21="",COUNTIF(Listas!$T$2:$T$5,F21)&gt;0),OR(G21="",AND(ISNUMBER(G21),G21&gt;0)),OR(H21="",COUNTIF(Listas!$AO$2:$AO$3,H21)&gt;0),OR(I21="",COUNTIF(Listas!$AF$2:$AF$3,I21)&gt;0),OR(J21="",AND(ISNUMBER(J21),J21&gt;=2018,J21&lt;=2025)),OR(K21="",AND(ISNUMBER(K21),K21&gt;=1,K21&lt;=12)),OR(L21="",COUNTIF(Listas!$H$2:$H$250,L21)&gt;0),OR(N21="",AND(ISNUMBER(N21),N21&gt;0)),OR(O21="",AND(ISNUMBER(O21),O21&gt;0)),OR(P21="",AND(ISNUMBER(P21),P21&gt;=0)),OR(Q21="",COUNTIF(Listas!$BC$2:$BC$3,Q21)&gt;0))),"Dato inválido",IF(NOT(AND(A21&lt;&gt;"",B21&lt;&gt;"",D21&lt;&gt;"",E21&lt;&gt;"",F21&lt;&gt;"",G21&lt;&gt;"",H21&lt;&gt;"",I21&lt;&gt;"",J21&lt;&gt;"",K21&lt;&gt;"",L21&lt;&gt;"",N21&lt;&gt;"")),"Incompleta","OK")))</f>
        <v/>
      </c>
    </row>
    <row r="22">
      <c r="A22" s="8" t="n"/>
      <c r="B22" s="8" t="n"/>
      <c r="C22" s="8" t="n"/>
      <c r="D22" s="8" t="n"/>
      <c r="E22" s="14" t="n"/>
      <c r="F22" s="8" t="n"/>
      <c r="G22" s="14" t="n"/>
      <c r="H22" s="8" t="n"/>
      <c r="I22" s="8" t="n"/>
      <c r="J22" s="13" t="n"/>
      <c r="K22" s="13" t="n"/>
      <c r="L22" s="8" t="n"/>
      <c r="M22" s="15">
        <f>IFERROR(VLOOKUP(L22,Listas!$DK$2:$DL$250,2,FALSE),"")</f>
        <v/>
      </c>
      <c r="N22" s="14" t="n"/>
      <c r="O22" s="14" t="n"/>
      <c r="P22" s="16" t="n"/>
      <c r="Q22" s="16" t="n"/>
      <c r="R22" s="8" t="n"/>
      <c r="T22" s="17">
        <f>IF(NOT(OR(A22&lt;&gt;"",B22&lt;&gt;"",C22&lt;&gt;"",D22&lt;&gt;"",E22&lt;&gt;"",F22&lt;&gt;"",G22&lt;&gt;"",H22&lt;&gt;"",I22&lt;&gt;"",J22&lt;&gt;"",K22&lt;&gt;"",L22&lt;&gt;"",N22&lt;&gt;"",O22&lt;&gt;"",P22&lt;&gt;"",Q22&lt;&gt;"",R22&lt;&gt;"")),"",IF(NOT(AND(OR(B22="",COUNTIF('2. Proyectos'!$A$5:$A$54,B22)&gt;0),OR(C22="",COUNTIF(Listas!$CY$2:$CY$98,C22)&gt;0),OR(D22="",COUNTIF(Listas!$Q$2:$Q$4,D22)&gt;0),OR(E22="",AND(ISNUMBER(E22),E22&gt;0)),OR(F22="",COUNTIF(Listas!$T$2:$T$5,F22)&gt;0),OR(G22="",AND(ISNUMBER(G22),G22&gt;0)),OR(H22="",COUNTIF(Listas!$AO$2:$AO$3,H22)&gt;0),OR(I22="",COUNTIF(Listas!$AF$2:$AF$3,I22)&gt;0),OR(J22="",AND(ISNUMBER(J22),J22&gt;=2018,J22&lt;=2025)),OR(K22="",AND(ISNUMBER(K22),K22&gt;=1,K22&lt;=12)),OR(L22="",COUNTIF(Listas!$H$2:$H$250,L22)&gt;0),OR(N22="",AND(ISNUMBER(N22),N22&gt;0)),OR(O22="",AND(ISNUMBER(O22),O22&gt;0)),OR(P22="",AND(ISNUMBER(P22),P22&gt;=0)),OR(Q22="",COUNTIF(Listas!$BC$2:$BC$3,Q22)&gt;0))),"Dato inválido",IF(NOT(AND(A22&lt;&gt;"",B22&lt;&gt;"",D22&lt;&gt;"",E22&lt;&gt;"",F22&lt;&gt;"",G22&lt;&gt;"",H22&lt;&gt;"",I22&lt;&gt;"",J22&lt;&gt;"",K22&lt;&gt;"",L22&lt;&gt;"",N22&lt;&gt;"")),"Incompleta","OK")))</f>
        <v/>
      </c>
    </row>
    <row r="23">
      <c r="A23" s="6" t="n"/>
      <c r="B23" s="6" t="n"/>
      <c r="C23" s="6" t="n"/>
      <c r="D23" s="6" t="n"/>
      <c r="E23" s="19" t="n"/>
      <c r="F23" s="6" t="n"/>
      <c r="G23" s="19" t="n"/>
      <c r="H23" s="6" t="n"/>
      <c r="I23" s="6" t="n"/>
      <c r="J23" s="18" t="n"/>
      <c r="K23" s="18" t="n"/>
      <c r="L23" s="6" t="n"/>
      <c r="M23" s="15">
        <f>IFERROR(VLOOKUP(L23,Listas!$DK$2:$DL$250,2,FALSE),"")</f>
        <v/>
      </c>
      <c r="N23" s="19" t="n"/>
      <c r="O23" s="19" t="n"/>
      <c r="P23" s="20" t="n"/>
      <c r="Q23" s="20" t="n"/>
      <c r="R23" s="6" t="n"/>
      <c r="T23" s="17">
        <f>IF(NOT(OR(A23&lt;&gt;"",B23&lt;&gt;"",C23&lt;&gt;"",D23&lt;&gt;"",E23&lt;&gt;"",F23&lt;&gt;"",G23&lt;&gt;"",H23&lt;&gt;"",I23&lt;&gt;"",J23&lt;&gt;"",K23&lt;&gt;"",L23&lt;&gt;"",N23&lt;&gt;"",O23&lt;&gt;"",P23&lt;&gt;"",Q23&lt;&gt;"",R23&lt;&gt;"")),"",IF(NOT(AND(OR(B23="",COUNTIF('2. Proyectos'!$A$5:$A$54,B23)&gt;0),OR(C23="",COUNTIF(Listas!$CY$2:$CY$98,C23)&gt;0),OR(D23="",COUNTIF(Listas!$Q$2:$Q$4,D23)&gt;0),OR(E23="",AND(ISNUMBER(E23),E23&gt;0)),OR(F23="",COUNTIF(Listas!$T$2:$T$5,F23)&gt;0),OR(G23="",AND(ISNUMBER(G23),G23&gt;0)),OR(H23="",COUNTIF(Listas!$AO$2:$AO$3,H23)&gt;0),OR(I23="",COUNTIF(Listas!$AF$2:$AF$3,I23)&gt;0),OR(J23="",AND(ISNUMBER(J23),J23&gt;=2018,J23&lt;=2025)),OR(K23="",AND(ISNUMBER(K23),K23&gt;=1,K23&lt;=12)),OR(L23="",COUNTIF(Listas!$H$2:$H$250,L23)&gt;0),OR(N23="",AND(ISNUMBER(N23),N23&gt;0)),OR(O23="",AND(ISNUMBER(O23),O23&gt;0)),OR(P23="",AND(ISNUMBER(P23),P23&gt;=0)),OR(Q23="",COUNTIF(Listas!$BC$2:$BC$3,Q23)&gt;0))),"Dato inválido",IF(NOT(AND(A23&lt;&gt;"",B23&lt;&gt;"",D23&lt;&gt;"",E23&lt;&gt;"",F23&lt;&gt;"",G23&lt;&gt;"",H23&lt;&gt;"",I23&lt;&gt;"",J23&lt;&gt;"",K23&lt;&gt;"",L23&lt;&gt;"",N23&lt;&gt;"")),"Incompleta","OK")))</f>
        <v/>
      </c>
    </row>
    <row r="24">
      <c r="A24" s="8" t="n"/>
      <c r="B24" s="8" t="n"/>
      <c r="C24" s="8" t="n"/>
      <c r="D24" s="8" t="n"/>
      <c r="E24" s="14" t="n"/>
      <c r="F24" s="8" t="n"/>
      <c r="G24" s="14" t="n"/>
      <c r="H24" s="8" t="n"/>
      <c r="I24" s="8" t="n"/>
      <c r="J24" s="13" t="n"/>
      <c r="K24" s="13" t="n"/>
      <c r="L24" s="8" t="n"/>
      <c r="M24" s="15">
        <f>IFERROR(VLOOKUP(L24,Listas!$DK$2:$DL$250,2,FALSE),"")</f>
        <v/>
      </c>
      <c r="N24" s="14" t="n"/>
      <c r="O24" s="14" t="n"/>
      <c r="P24" s="16" t="n"/>
      <c r="Q24" s="16" t="n"/>
      <c r="R24" s="8" t="n"/>
      <c r="T24" s="17">
        <f>IF(NOT(OR(A24&lt;&gt;"",B24&lt;&gt;"",C24&lt;&gt;"",D24&lt;&gt;"",E24&lt;&gt;"",F24&lt;&gt;"",G24&lt;&gt;"",H24&lt;&gt;"",I24&lt;&gt;"",J24&lt;&gt;"",K24&lt;&gt;"",L24&lt;&gt;"",N24&lt;&gt;"",O24&lt;&gt;"",P24&lt;&gt;"",Q24&lt;&gt;"",R24&lt;&gt;"")),"",IF(NOT(AND(OR(B24="",COUNTIF('2. Proyectos'!$A$5:$A$54,B24)&gt;0),OR(C24="",COUNTIF(Listas!$CY$2:$CY$98,C24)&gt;0),OR(D24="",COUNTIF(Listas!$Q$2:$Q$4,D24)&gt;0),OR(E24="",AND(ISNUMBER(E24),E24&gt;0)),OR(F24="",COUNTIF(Listas!$T$2:$T$5,F24)&gt;0),OR(G24="",AND(ISNUMBER(G24),G24&gt;0)),OR(H24="",COUNTIF(Listas!$AO$2:$AO$3,H24)&gt;0),OR(I24="",COUNTIF(Listas!$AF$2:$AF$3,I24)&gt;0),OR(J24="",AND(ISNUMBER(J24),J24&gt;=2018,J24&lt;=2025)),OR(K24="",AND(ISNUMBER(K24),K24&gt;=1,K24&lt;=12)),OR(L24="",COUNTIF(Listas!$H$2:$H$250,L24)&gt;0),OR(N24="",AND(ISNUMBER(N24),N24&gt;0)),OR(O24="",AND(ISNUMBER(O24),O24&gt;0)),OR(P24="",AND(ISNUMBER(P24),P24&gt;=0)),OR(Q24="",COUNTIF(Listas!$BC$2:$BC$3,Q24)&gt;0))),"Dato inválido",IF(NOT(AND(A24&lt;&gt;"",B24&lt;&gt;"",D24&lt;&gt;"",E24&lt;&gt;"",F24&lt;&gt;"",G24&lt;&gt;"",H24&lt;&gt;"",I24&lt;&gt;"",J24&lt;&gt;"",K24&lt;&gt;"",L24&lt;&gt;"",N24&lt;&gt;"")),"Incompleta","OK")))</f>
        <v/>
      </c>
    </row>
    <row r="25">
      <c r="A25" s="6" t="n"/>
      <c r="B25" s="6" t="n"/>
      <c r="C25" s="6" t="n"/>
      <c r="D25" s="6" t="n"/>
      <c r="E25" s="19" t="n"/>
      <c r="F25" s="6" t="n"/>
      <c r="G25" s="19" t="n"/>
      <c r="H25" s="6" t="n"/>
      <c r="I25" s="6" t="n"/>
      <c r="J25" s="18" t="n"/>
      <c r="K25" s="18" t="n"/>
      <c r="L25" s="6" t="n"/>
      <c r="M25" s="15">
        <f>IFERROR(VLOOKUP(L25,Listas!$DK$2:$DL$250,2,FALSE),"")</f>
        <v/>
      </c>
      <c r="N25" s="19" t="n"/>
      <c r="O25" s="19" t="n"/>
      <c r="P25" s="20" t="n"/>
      <c r="Q25" s="20" t="n"/>
      <c r="R25" s="6" t="n"/>
      <c r="T25" s="17">
        <f>IF(NOT(OR(A25&lt;&gt;"",B25&lt;&gt;"",C25&lt;&gt;"",D25&lt;&gt;"",E25&lt;&gt;"",F25&lt;&gt;"",G25&lt;&gt;"",H25&lt;&gt;"",I25&lt;&gt;"",J25&lt;&gt;"",K25&lt;&gt;"",L25&lt;&gt;"",N25&lt;&gt;"",O25&lt;&gt;"",P25&lt;&gt;"",Q25&lt;&gt;"",R25&lt;&gt;"")),"",IF(NOT(AND(OR(B25="",COUNTIF('2. Proyectos'!$A$5:$A$54,B25)&gt;0),OR(C25="",COUNTIF(Listas!$CY$2:$CY$98,C25)&gt;0),OR(D25="",COUNTIF(Listas!$Q$2:$Q$4,D25)&gt;0),OR(E25="",AND(ISNUMBER(E25),E25&gt;0)),OR(F25="",COUNTIF(Listas!$T$2:$T$5,F25)&gt;0),OR(G25="",AND(ISNUMBER(G25),G25&gt;0)),OR(H25="",COUNTIF(Listas!$AO$2:$AO$3,H25)&gt;0),OR(I25="",COUNTIF(Listas!$AF$2:$AF$3,I25)&gt;0),OR(J25="",AND(ISNUMBER(J25),J25&gt;=2018,J25&lt;=2025)),OR(K25="",AND(ISNUMBER(K25),K25&gt;=1,K25&lt;=12)),OR(L25="",COUNTIF(Listas!$H$2:$H$250,L25)&gt;0),OR(N25="",AND(ISNUMBER(N25),N25&gt;0)),OR(O25="",AND(ISNUMBER(O25),O25&gt;0)),OR(P25="",AND(ISNUMBER(P25),P25&gt;=0)),OR(Q25="",COUNTIF(Listas!$BC$2:$BC$3,Q25)&gt;0))),"Dato inválido",IF(NOT(AND(A25&lt;&gt;"",B25&lt;&gt;"",D25&lt;&gt;"",E25&lt;&gt;"",F25&lt;&gt;"",G25&lt;&gt;"",H25&lt;&gt;"",I25&lt;&gt;"",J25&lt;&gt;"",K25&lt;&gt;"",L25&lt;&gt;"",N25&lt;&gt;"")),"Incompleta","OK")))</f>
        <v/>
      </c>
    </row>
    <row r="26">
      <c r="A26" s="8" t="n"/>
      <c r="B26" s="8" t="n"/>
      <c r="C26" s="8" t="n"/>
      <c r="D26" s="8" t="n"/>
      <c r="E26" s="14" t="n"/>
      <c r="F26" s="8" t="n"/>
      <c r="G26" s="14" t="n"/>
      <c r="H26" s="8" t="n"/>
      <c r="I26" s="8" t="n"/>
      <c r="J26" s="13" t="n"/>
      <c r="K26" s="13" t="n"/>
      <c r="L26" s="8" t="n"/>
      <c r="M26" s="15">
        <f>IFERROR(VLOOKUP(L26,Listas!$DK$2:$DL$250,2,FALSE),"")</f>
        <v/>
      </c>
      <c r="N26" s="14" t="n"/>
      <c r="O26" s="14" t="n"/>
      <c r="P26" s="16" t="n"/>
      <c r="Q26" s="16" t="n"/>
      <c r="R26" s="8" t="n"/>
      <c r="T26" s="17">
        <f>IF(NOT(OR(A26&lt;&gt;"",B26&lt;&gt;"",C26&lt;&gt;"",D26&lt;&gt;"",E26&lt;&gt;"",F26&lt;&gt;"",G26&lt;&gt;"",H26&lt;&gt;"",I26&lt;&gt;"",J26&lt;&gt;"",K26&lt;&gt;"",L26&lt;&gt;"",N26&lt;&gt;"",O26&lt;&gt;"",P26&lt;&gt;"",Q26&lt;&gt;"",R26&lt;&gt;"")),"",IF(NOT(AND(OR(B26="",COUNTIF('2. Proyectos'!$A$5:$A$54,B26)&gt;0),OR(C26="",COUNTIF(Listas!$CY$2:$CY$98,C26)&gt;0),OR(D26="",COUNTIF(Listas!$Q$2:$Q$4,D26)&gt;0),OR(E26="",AND(ISNUMBER(E26),E26&gt;0)),OR(F26="",COUNTIF(Listas!$T$2:$T$5,F26)&gt;0),OR(G26="",AND(ISNUMBER(G26),G26&gt;0)),OR(H26="",COUNTIF(Listas!$AO$2:$AO$3,H26)&gt;0),OR(I26="",COUNTIF(Listas!$AF$2:$AF$3,I26)&gt;0),OR(J26="",AND(ISNUMBER(J26),J26&gt;=2018,J26&lt;=2025)),OR(K26="",AND(ISNUMBER(K26),K26&gt;=1,K26&lt;=12)),OR(L26="",COUNTIF(Listas!$H$2:$H$250,L26)&gt;0),OR(N26="",AND(ISNUMBER(N26),N26&gt;0)),OR(O26="",AND(ISNUMBER(O26),O26&gt;0)),OR(P26="",AND(ISNUMBER(P26),P26&gt;=0)),OR(Q26="",COUNTIF(Listas!$BC$2:$BC$3,Q26)&gt;0))),"Dato inválido",IF(NOT(AND(A26&lt;&gt;"",B26&lt;&gt;"",D26&lt;&gt;"",E26&lt;&gt;"",F26&lt;&gt;"",G26&lt;&gt;"",H26&lt;&gt;"",I26&lt;&gt;"",J26&lt;&gt;"",K26&lt;&gt;"",L26&lt;&gt;"",N26&lt;&gt;"")),"Incompleta","OK")))</f>
        <v/>
      </c>
    </row>
    <row r="27">
      <c r="A27" s="6" t="n"/>
      <c r="B27" s="6" t="n"/>
      <c r="C27" s="6" t="n"/>
      <c r="D27" s="6" t="n"/>
      <c r="E27" s="19" t="n"/>
      <c r="F27" s="6" t="n"/>
      <c r="G27" s="19" t="n"/>
      <c r="H27" s="6" t="n"/>
      <c r="I27" s="6" t="n"/>
      <c r="J27" s="18" t="n"/>
      <c r="K27" s="18" t="n"/>
      <c r="L27" s="6" t="n"/>
      <c r="M27" s="15">
        <f>IFERROR(VLOOKUP(L27,Listas!$DK$2:$DL$250,2,FALSE),"")</f>
        <v/>
      </c>
      <c r="N27" s="19" t="n"/>
      <c r="O27" s="19" t="n"/>
      <c r="P27" s="20" t="n"/>
      <c r="Q27" s="20" t="n"/>
      <c r="R27" s="6" t="n"/>
      <c r="T27" s="17">
        <f>IF(NOT(OR(A27&lt;&gt;"",B27&lt;&gt;"",C27&lt;&gt;"",D27&lt;&gt;"",E27&lt;&gt;"",F27&lt;&gt;"",G27&lt;&gt;"",H27&lt;&gt;"",I27&lt;&gt;"",J27&lt;&gt;"",K27&lt;&gt;"",L27&lt;&gt;"",N27&lt;&gt;"",O27&lt;&gt;"",P27&lt;&gt;"",Q27&lt;&gt;"",R27&lt;&gt;"")),"",IF(NOT(AND(OR(B27="",COUNTIF('2. Proyectos'!$A$5:$A$54,B27)&gt;0),OR(C27="",COUNTIF(Listas!$CY$2:$CY$98,C27)&gt;0),OR(D27="",COUNTIF(Listas!$Q$2:$Q$4,D27)&gt;0),OR(E27="",AND(ISNUMBER(E27),E27&gt;0)),OR(F27="",COUNTIF(Listas!$T$2:$T$5,F27)&gt;0),OR(G27="",AND(ISNUMBER(G27),G27&gt;0)),OR(H27="",COUNTIF(Listas!$AO$2:$AO$3,H27)&gt;0),OR(I27="",COUNTIF(Listas!$AF$2:$AF$3,I27)&gt;0),OR(J27="",AND(ISNUMBER(J27),J27&gt;=2018,J27&lt;=2025)),OR(K27="",AND(ISNUMBER(K27),K27&gt;=1,K27&lt;=12)),OR(L27="",COUNTIF(Listas!$H$2:$H$250,L27)&gt;0),OR(N27="",AND(ISNUMBER(N27),N27&gt;0)),OR(O27="",AND(ISNUMBER(O27),O27&gt;0)),OR(P27="",AND(ISNUMBER(P27),P27&gt;=0)),OR(Q27="",COUNTIF(Listas!$BC$2:$BC$3,Q27)&gt;0))),"Dato inválido",IF(NOT(AND(A27&lt;&gt;"",B27&lt;&gt;"",D27&lt;&gt;"",E27&lt;&gt;"",F27&lt;&gt;"",G27&lt;&gt;"",H27&lt;&gt;"",I27&lt;&gt;"",J27&lt;&gt;"",K27&lt;&gt;"",L27&lt;&gt;"",N27&lt;&gt;"")),"Incompleta","OK")))</f>
        <v/>
      </c>
    </row>
    <row r="28">
      <c r="A28" s="8" t="n"/>
      <c r="B28" s="8" t="n"/>
      <c r="C28" s="8" t="n"/>
      <c r="D28" s="8" t="n"/>
      <c r="E28" s="14" t="n"/>
      <c r="F28" s="8" t="n"/>
      <c r="G28" s="14" t="n"/>
      <c r="H28" s="8" t="n"/>
      <c r="I28" s="8" t="n"/>
      <c r="J28" s="13" t="n"/>
      <c r="K28" s="13" t="n"/>
      <c r="L28" s="8" t="n"/>
      <c r="M28" s="15">
        <f>IFERROR(VLOOKUP(L28,Listas!$DK$2:$DL$250,2,FALSE),"")</f>
        <v/>
      </c>
      <c r="N28" s="14" t="n"/>
      <c r="O28" s="14" t="n"/>
      <c r="P28" s="16" t="n"/>
      <c r="Q28" s="16" t="n"/>
      <c r="R28" s="8" t="n"/>
      <c r="T28" s="17">
        <f>IF(NOT(OR(A28&lt;&gt;"",B28&lt;&gt;"",C28&lt;&gt;"",D28&lt;&gt;"",E28&lt;&gt;"",F28&lt;&gt;"",G28&lt;&gt;"",H28&lt;&gt;"",I28&lt;&gt;"",J28&lt;&gt;"",K28&lt;&gt;"",L28&lt;&gt;"",N28&lt;&gt;"",O28&lt;&gt;"",P28&lt;&gt;"",Q28&lt;&gt;"",R28&lt;&gt;"")),"",IF(NOT(AND(OR(B28="",COUNTIF('2. Proyectos'!$A$5:$A$54,B28)&gt;0),OR(C28="",COUNTIF(Listas!$CY$2:$CY$98,C28)&gt;0),OR(D28="",COUNTIF(Listas!$Q$2:$Q$4,D28)&gt;0),OR(E28="",AND(ISNUMBER(E28),E28&gt;0)),OR(F28="",COUNTIF(Listas!$T$2:$T$5,F28)&gt;0),OR(G28="",AND(ISNUMBER(G28),G28&gt;0)),OR(H28="",COUNTIF(Listas!$AO$2:$AO$3,H28)&gt;0),OR(I28="",COUNTIF(Listas!$AF$2:$AF$3,I28)&gt;0),OR(J28="",AND(ISNUMBER(J28),J28&gt;=2018,J28&lt;=2025)),OR(K28="",AND(ISNUMBER(K28),K28&gt;=1,K28&lt;=12)),OR(L28="",COUNTIF(Listas!$H$2:$H$250,L28)&gt;0),OR(N28="",AND(ISNUMBER(N28),N28&gt;0)),OR(O28="",AND(ISNUMBER(O28),O28&gt;0)),OR(P28="",AND(ISNUMBER(P28),P28&gt;=0)),OR(Q28="",COUNTIF(Listas!$BC$2:$BC$3,Q28)&gt;0))),"Dato inválido",IF(NOT(AND(A28&lt;&gt;"",B28&lt;&gt;"",D28&lt;&gt;"",E28&lt;&gt;"",F28&lt;&gt;"",G28&lt;&gt;"",H28&lt;&gt;"",I28&lt;&gt;"",J28&lt;&gt;"",K28&lt;&gt;"",L28&lt;&gt;"",N28&lt;&gt;"")),"Incompleta","OK")))</f>
        <v/>
      </c>
    </row>
    <row r="29">
      <c r="A29" s="6" t="n"/>
      <c r="B29" s="6" t="n"/>
      <c r="C29" s="6" t="n"/>
      <c r="D29" s="6" t="n"/>
      <c r="E29" s="19" t="n"/>
      <c r="F29" s="6" t="n"/>
      <c r="G29" s="19" t="n"/>
      <c r="H29" s="6" t="n"/>
      <c r="I29" s="6" t="n"/>
      <c r="J29" s="18" t="n"/>
      <c r="K29" s="18" t="n"/>
      <c r="L29" s="6" t="n"/>
      <c r="M29" s="15">
        <f>IFERROR(VLOOKUP(L29,Listas!$DK$2:$DL$250,2,FALSE),"")</f>
        <v/>
      </c>
      <c r="N29" s="19" t="n"/>
      <c r="O29" s="19" t="n"/>
      <c r="P29" s="20" t="n"/>
      <c r="Q29" s="20" t="n"/>
      <c r="R29" s="6" t="n"/>
      <c r="T29" s="17">
        <f>IF(NOT(OR(A29&lt;&gt;"",B29&lt;&gt;"",C29&lt;&gt;"",D29&lt;&gt;"",E29&lt;&gt;"",F29&lt;&gt;"",G29&lt;&gt;"",H29&lt;&gt;"",I29&lt;&gt;"",J29&lt;&gt;"",K29&lt;&gt;"",L29&lt;&gt;"",N29&lt;&gt;"",O29&lt;&gt;"",P29&lt;&gt;"",Q29&lt;&gt;"",R29&lt;&gt;"")),"",IF(NOT(AND(OR(B29="",COUNTIF('2. Proyectos'!$A$5:$A$54,B29)&gt;0),OR(C29="",COUNTIF(Listas!$CY$2:$CY$98,C29)&gt;0),OR(D29="",COUNTIF(Listas!$Q$2:$Q$4,D29)&gt;0),OR(E29="",AND(ISNUMBER(E29),E29&gt;0)),OR(F29="",COUNTIF(Listas!$T$2:$T$5,F29)&gt;0),OR(G29="",AND(ISNUMBER(G29),G29&gt;0)),OR(H29="",COUNTIF(Listas!$AO$2:$AO$3,H29)&gt;0),OR(I29="",COUNTIF(Listas!$AF$2:$AF$3,I29)&gt;0),OR(J29="",AND(ISNUMBER(J29),J29&gt;=2018,J29&lt;=2025)),OR(K29="",AND(ISNUMBER(K29),K29&gt;=1,K29&lt;=12)),OR(L29="",COUNTIF(Listas!$H$2:$H$250,L29)&gt;0),OR(N29="",AND(ISNUMBER(N29),N29&gt;0)),OR(O29="",AND(ISNUMBER(O29),O29&gt;0)),OR(P29="",AND(ISNUMBER(P29),P29&gt;=0)),OR(Q29="",COUNTIF(Listas!$BC$2:$BC$3,Q29)&gt;0))),"Dato inválido",IF(NOT(AND(A29&lt;&gt;"",B29&lt;&gt;"",D29&lt;&gt;"",E29&lt;&gt;"",F29&lt;&gt;"",G29&lt;&gt;"",H29&lt;&gt;"",I29&lt;&gt;"",J29&lt;&gt;"",K29&lt;&gt;"",L29&lt;&gt;"",N29&lt;&gt;"")),"Incompleta","OK")))</f>
        <v/>
      </c>
    </row>
    <row r="30">
      <c r="A30" s="8" t="n"/>
      <c r="B30" s="8" t="n"/>
      <c r="C30" s="8" t="n"/>
      <c r="D30" s="8" t="n"/>
      <c r="E30" s="14" t="n"/>
      <c r="F30" s="8" t="n"/>
      <c r="G30" s="14" t="n"/>
      <c r="H30" s="8" t="n"/>
      <c r="I30" s="8" t="n"/>
      <c r="J30" s="13" t="n"/>
      <c r="K30" s="13" t="n"/>
      <c r="L30" s="8" t="n"/>
      <c r="M30" s="15">
        <f>IFERROR(VLOOKUP(L30,Listas!$DK$2:$DL$250,2,FALSE),"")</f>
        <v/>
      </c>
      <c r="N30" s="14" t="n"/>
      <c r="O30" s="14" t="n"/>
      <c r="P30" s="16" t="n"/>
      <c r="Q30" s="16" t="n"/>
      <c r="R30" s="8" t="n"/>
      <c r="T30" s="17">
        <f>IF(NOT(OR(A30&lt;&gt;"",B30&lt;&gt;"",C30&lt;&gt;"",D30&lt;&gt;"",E30&lt;&gt;"",F30&lt;&gt;"",G30&lt;&gt;"",H30&lt;&gt;"",I30&lt;&gt;"",J30&lt;&gt;"",K30&lt;&gt;"",L30&lt;&gt;"",N30&lt;&gt;"",O30&lt;&gt;"",P30&lt;&gt;"",Q30&lt;&gt;"",R30&lt;&gt;"")),"",IF(NOT(AND(OR(B30="",COUNTIF('2. Proyectos'!$A$5:$A$54,B30)&gt;0),OR(C30="",COUNTIF(Listas!$CY$2:$CY$98,C30)&gt;0),OR(D30="",COUNTIF(Listas!$Q$2:$Q$4,D30)&gt;0),OR(E30="",AND(ISNUMBER(E30),E30&gt;0)),OR(F30="",COUNTIF(Listas!$T$2:$T$5,F30)&gt;0),OR(G30="",AND(ISNUMBER(G30),G30&gt;0)),OR(H30="",COUNTIF(Listas!$AO$2:$AO$3,H30)&gt;0),OR(I30="",COUNTIF(Listas!$AF$2:$AF$3,I30)&gt;0),OR(J30="",AND(ISNUMBER(J30),J30&gt;=2018,J30&lt;=2025)),OR(K30="",AND(ISNUMBER(K30),K30&gt;=1,K30&lt;=12)),OR(L30="",COUNTIF(Listas!$H$2:$H$250,L30)&gt;0),OR(N30="",AND(ISNUMBER(N30),N30&gt;0)),OR(O30="",AND(ISNUMBER(O30),O30&gt;0)),OR(P30="",AND(ISNUMBER(P30),P30&gt;=0)),OR(Q30="",COUNTIF(Listas!$BC$2:$BC$3,Q30)&gt;0))),"Dato inválido",IF(NOT(AND(A30&lt;&gt;"",B30&lt;&gt;"",D30&lt;&gt;"",E30&lt;&gt;"",F30&lt;&gt;"",G30&lt;&gt;"",H30&lt;&gt;"",I30&lt;&gt;"",J30&lt;&gt;"",K30&lt;&gt;"",L30&lt;&gt;"",N30&lt;&gt;"")),"Incompleta","OK")))</f>
        <v/>
      </c>
    </row>
    <row r="31">
      <c r="A31" s="6" t="n"/>
      <c r="B31" s="6" t="n"/>
      <c r="C31" s="6" t="n"/>
      <c r="D31" s="6" t="n"/>
      <c r="E31" s="19" t="n"/>
      <c r="F31" s="6" t="n"/>
      <c r="G31" s="19" t="n"/>
      <c r="H31" s="6" t="n"/>
      <c r="I31" s="6" t="n"/>
      <c r="J31" s="18" t="n"/>
      <c r="K31" s="18" t="n"/>
      <c r="L31" s="6" t="n"/>
      <c r="M31" s="15">
        <f>IFERROR(VLOOKUP(L31,Listas!$DK$2:$DL$250,2,FALSE),"")</f>
        <v/>
      </c>
      <c r="N31" s="19" t="n"/>
      <c r="O31" s="19" t="n"/>
      <c r="P31" s="20" t="n"/>
      <c r="Q31" s="20" t="n"/>
      <c r="R31" s="6" t="n"/>
      <c r="T31" s="17">
        <f>IF(NOT(OR(A31&lt;&gt;"",B31&lt;&gt;"",C31&lt;&gt;"",D31&lt;&gt;"",E31&lt;&gt;"",F31&lt;&gt;"",G31&lt;&gt;"",H31&lt;&gt;"",I31&lt;&gt;"",J31&lt;&gt;"",K31&lt;&gt;"",L31&lt;&gt;"",N31&lt;&gt;"",O31&lt;&gt;"",P31&lt;&gt;"",Q31&lt;&gt;"",R31&lt;&gt;"")),"",IF(NOT(AND(OR(B31="",COUNTIF('2. Proyectos'!$A$5:$A$54,B31)&gt;0),OR(C31="",COUNTIF(Listas!$CY$2:$CY$98,C31)&gt;0),OR(D31="",COUNTIF(Listas!$Q$2:$Q$4,D31)&gt;0),OR(E31="",AND(ISNUMBER(E31),E31&gt;0)),OR(F31="",COUNTIF(Listas!$T$2:$T$5,F31)&gt;0),OR(G31="",AND(ISNUMBER(G31),G31&gt;0)),OR(H31="",COUNTIF(Listas!$AO$2:$AO$3,H31)&gt;0),OR(I31="",COUNTIF(Listas!$AF$2:$AF$3,I31)&gt;0),OR(J31="",AND(ISNUMBER(J31),J31&gt;=2018,J31&lt;=2025)),OR(K31="",AND(ISNUMBER(K31),K31&gt;=1,K31&lt;=12)),OR(L31="",COUNTIF(Listas!$H$2:$H$250,L31)&gt;0),OR(N31="",AND(ISNUMBER(N31),N31&gt;0)),OR(O31="",AND(ISNUMBER(O31),O31&gt;0)),OR(P31="",AND(ISNUMBER(P31),P31&gt;=0)),OR(Q31="",COUNTIF(Listas!$BC$2:$BC$3,Q31)&gt;0))),"Dato inválido",IF(NOT(AND(A31&lt;&gt;"",B31&lt;&gt;"",D31&lt;&gt;"",E31&lt;&gt;"",F31&lt;&gt;"",G31&lt;&gt;"",H31&lt;&gt;"",I31&lt;&gt;"",J31&lt;&gt;"",K31&lt;&gt;"",L31&lt;&gt;"",N31&lt;&gt;"")),"Incompleta","OK")))</f>
        <v/>
      </c>
    </row>
    <row r="32">
      <c r="A32" s="8" t="n"/>
      <c r="B32" s="8" t="n"/>
      <c r="C32" s="8" t="n"/>
      <c r="D32" s="8" t="n"/>
      <c r="E32" s="14" t="n"/>
      <c r="F32" s="8" t="n"/>
      <c r="G32" s="14" t="n"/>
      <c r="H32" s="8" t="n"/>
      <c r="I32" s="8" t="n"/>
      <c r="J32" s="13" t="n"/>
      <c r="K32" s="13" t="n"/>
      <c r="L32" s="8" t="n"/>
      <c r="M32" s="15">
        <f>IFERROR(VLOOKUP(L32,Listas!$DK$2:$DL$250,2,FALSE),"")</f>
        <v/>
      </c>
      <c r="N32" s="14" t="n"/>
      <c r="O32" s="14" t="n"/>
      <c r="P32" s="16" t="n"/>
      <c r="Q32" s="16" t="n"/>
      <c r="R32" s="8" t="n"/>
      <c r="T32" s="17">
        <f>IF(NOT(OR(A32&lt;&gt;"",B32&lt;&gt;"",C32&lt;&gt;"",D32&lt;&gt;"",E32&lt;&gt;"",F32&lt;&gt;"",G32&lt;&gt;"",H32&lt;&gt;"",I32&lt;&gt;"",J32&lt;&gt;"",K32&lt;&gt;"",L32&lt;&gt;"",N32&lt;&gt;"",O32&lt;&gt;"",P32&lt;&gt;"",Q32&lt;&gt;"",R32&lt;&gt;"")),"",IF(NOT(AND(OR(B32="",COUNTIF('2. Proyectos'!$A$5:$A$54,B32)&gt;0),OR(C32="",COUNTIF(Listas!$CY$2:$CY$98,C32)&gt;0),OR(D32="",COUNTIF(Listas!$Q$2:$Q$4,D32)&gt;0),OR(E32="",AND(ISNUMBER(E32),E32&gt;0)),OR(F32="",COUNTIF(Listas!$T$2:$T$5,F32)&gt;0),OR(G32="",AND(ISNUMBER(G32),G32&gt;0)),OR(H32="",COUNTIF(Listas!$AO$2:$AO$3,H32)&gt;0),OR(I32="",COUNTIF(Listas!$AF$2:$AF$3,I32)&gt;0),OR(J32="",AND(ISNUMBER(J32),J32&gt;=2018,J32&lt;=2025)),OR(K32="",AND(ISNUMBER(K32),K32&gt;=1,K32&lt;=12)),OR(L32="",COUNTIF(Listas!$H$2:$H$250,L32)&gt;0),OR(N32="",AND(ISNUMBER(N32),N32&gt;0)),OR(O32="",AND(ISNUMBER(O32),O32&gt;0)),OR(P32="",AND(ISNUMBER(P32),P32&gt;=0)),OR(Q32="",COUNTIF(Listas!$BC$2:$BC$3,Q32)&gt;0))),"Dato inválido",IF(NOT(AND(A32&lt;&gt;"",B32&lt;&gt;"",D32&lt;&gt;"",E32&lt;&gt;"",F32&lt;&gt;"",G32&lt;&gt;"",H32&lt;&gt;"",I32&lt;&gt;"",J32&lt;&gt;"",K32&lt;&gt;"",L32&lt;&gt;"",N32&lt;&gt;"")),"Incompleta","OK")))</f>
        <v/>
      </c>
    </row>
    <row r="33">
      <c r="A33" s="6" t="n"/>
      <c r="B33" s="6" t="n"/>
      <c r="C33" s="6" t="n"/>
      <c r="D33" s="6" t="n"/>
      <c r="E33" s="19" t="n"/>
      <c r="F33" s="6" t="n"/>
      <c r="G33" s="19" t="n"/>
      <c r="H33" s="6" t="n"/>
      <c r="I33" s="6" t="n"/>
      <c r="J33" s="18" t="n"/>
      <c r="K33" s="18" t="n"/>
      <c r="L33" s="6" t="n"/>
      <c r="M33" s="15">
        <f>IFERROR(VLOOKUP(L33,Listas!$DK$2:$DL$250,2,FALSE),"")</f>
        <v/>
      </c>
      <c r="N33" s="19" t="n"/>
      <c r="O33" s="19" t="n"/>
      <c r="P33" s="20" t="n"/>
      <c r="Q33" s="20" t="n"/>
      <c r="R33" s="6" t="n"/>
      <c r="T33" s="17">
        <f>IF(NOT(OR(A33&lt;&gt;"",B33&lt;&gt;"",C33&lt;&gt;"",D33&lt;&gt;"",E33&lt;&gt;"",F33&lt;&gt;"",G33&lt;&gt;"",H33&lt;&gt;"",I33&lt;&gt;"",J33&lt;&gt;"",K33&lt;&gt;"",L33&lt;&gt;"",N33&lt;&gt;"",O33&lt;&gt;"",P33&lt;&gt;"",Q33&lt;&gt;"",R33&lt;&gt;"")),"",IF(NOT(AND(OR(B33="",COUNTIF('2. Proyectos'!$A$5:$A$54,B33)&gt;0),OR(C33="",COUNTIF(Listas!$CY$2:$CY$98,C33)&gt;0),OR(D33="",COUNTIF(Listas!$Q$2:$Q$4,D33)&gt;0),OR(E33="",AND(ISNUMBER(E33),E33&gt;0)),OR(F33="",COUNTIF(Listas!$T$2:$T$5,F33)&gt;0),OR(G33="",AND(ISNUMBER(G33),G33&gt;0)),OR(H33="",COUNTIF(Listas!$AO$2:$AO$3,H33)&gt;0),OR(I33="",COUNTIF(Listas!$AF$2:$AF$3,I33)&gt;0),OR(J33="",AND(ISNUMBER(J33),J33&gt;=2018,J33&lt;=2025)),OR(K33="",AND(ISNUMBER(K33),K33&gt;=1,K33&lt;=12)),OR(L33="",COUNTIF(Listas!$H$2:$H$250,L33)&gt;0),OR(N33="",AND(ISNUMBER(N33),N33&gt;0)),OR(O33="",AND(ISNUMBER(O33),O33&gt;0)),OR(P33="",AND(ISNUMBER(P33),P33&gt;=0)),OR(Q33="",COUNTIF(Listas!$BC$2:$BC$3,Q33)&gt;0))),"Dato inválido",IF(NOT(AND(A33&lt;&gt;"",B33&lt;&gt;"",D33&lt;&gt;"",E33&lt;&gt;"",F33&lt;&gt;"",G33&lt;&gt;"",H33&lt;&gt;"",I33&lt;&gt;"",J33&lt;&gt;"",K33&lt;&gt;"",L33&lt;&gt;"",N33&lt;&gt;"")),"Incompleta","OK")))</f>
        <v/>
      </c>
    </row>
    <row r="34">
      <c r="A34" s="8" t="n"/>
      <c r="B34" s="8" t="n"/>
      <c r="C34" s="8" t="n"/>
      <c r="D34" s="8" t="n"/>
      <c r="E34" s="14" t="n"/>
      <c r="F34" s="8" t="n"/>
      <c r="G34" s="14" t="n"/>
      <c r="H34" s="8" t="n"/>
      <c r="I34" s="8" t="n"/>
      <c r="J34" s="13" t="n"/>
      <c r="K34" s="13" t="n"/>
      <c r="L34" s="8" t="n"/>
      <c r="M34" s="15">
        <f>IFERROR(VLOOKUP(L34,Listas!$DK$2:$DL$250,2,FALSE),"")</f>
        <v/>
      </c>
      <c r="N34" s="14" t="n"/>
      <c r="O34" s="14" t="n"/>
      <c r="P34" s="16" t="n"/>
      <c r="Q34" s="16" t="n"/>
      <c r="R34" s="8" t="n"/>
      <c r="T34" s="17">
        <f>IF(NOT(OR(A34&lt;&gt;"",B34&lt;&gt;"",C34&lt;&gt;"",D34&lt;&gt;"",E34&lt;&gt;"",F34&lt;&gt;"",G34&lt;&gt;"",H34&lt;&gt;"",I34&lt;&gt;"",J34&lt;&gt;"",K34&lt;&gt;"",L34&lt;&gt;"",N34&lt;&gt;"",O34&lt;&gt;"",P34&lt;&gt;"",Q34&lt;&gt;"",R34&lt;&gt;"")),"",IF(NOT(AND(OR(B34="",COUNTIF('2. Proyectos'!$A$5:$A$54,B34)&gt;0),OR(C34="",COUNTIF(Listas!$CY$2:$CY$98,C34)&gt;0),OR(D34="",COUNTIF(Listas!$Q$2:$Q$4,D34)&gt;0),OR(E34="",AND(ISNUMBER(E34),E34&gt;0)),OR(F34="",COUNTIF(Listas!$T$2:$T$5,F34)&gt;0),OR(G34="",AND(ISNUMBER(G34),G34&gt;0)),OR(H34="",COUNTIF(Listas!$AO$2:$AO$3,H34)&gt;0),OR(I34="",COUNTIF(Listas!$AF$2:$AF$3,I34)&gt;0),OR(J34="",AND(ISNUMBER(J34),J34&gt;=2018,J34&lt;=2025)),OR(K34="",AND(ISNUMBER(K34),K34&gt;=1,K34&lt;=12)),OR(L34="",COUNTIF(Listas!$H$2:$H$250,L34)&gt;0),OR(N34="",AND(ISNUMBER(N34),N34&gt;0)),OR(O34="",AND(ISNUMBER(O34),O34&gt;0)),OR(P34="",AND(ISNUMBER(P34),P34&gt;=0)),OR(Q34="",COUNTIF(Listas!$BC$2:$BC$3,Q34)&gt;0))),"Dato inválido",IF(NOT(AND(A34&lt;&gt;"",B34&lt;&gt;"",D34&lt;&gt;"",E34&lt;&gt;"",F34&lt;&gt;"",G34&lt;&gt;"",H34&lt;&gt;"",I34&lt;&gt;"",J34&lt;&gt;"",K34&lt;&gt;"",L34&lt;&gt;"",N34&lt;&gt;"")),"Incompleta","OK")))</f>
        <v/>
      </c>
    </row>
    <row r="35">
      <c r="A35" s="6" t="n"/>
      <c r="B35" s="6" t="n"/>
      <c r="C35" s="6" t="n"/>
      <c r="D35" s="6" t="n"/>
      <c r="E35" s="19" t="n"/>
      <c r="F35" s="6" t="n"/>
      <c r="G35" s="19" t="n"/>
      <c r="H35" s="6" t="n"/>
      <c r="I35" s="6" t="n"/>
      <c r="J35" s="18" t="n"/>
      <c r="K35" s="18" t="n"/>
      <c r="L35" s="6" t="n"/>
      <c r="M35" s="15">
        <f>IFERROR(VLOOKUP(L35,Listas!$DK$2:$DL$250,2,FALSE),"")</f>
        <v/>
      </c>
      <c r="N35" s="19" t="n"/>
      <c r="O35" s="19" t="n"/>
      <c r="P35" s="20" t="n"/>
      <c r="Q35" s="20" t="n"/>
      <c r="R35" s="6" t="n"/>
      <c r="T35" s="17">
        <f>IF(NOT(OR(A35&lt;&gt;"",B35&lt;&gt;"",C35&lt;&gt;"",D35&lt;&gt;"",E35&lt;&gt;"",F35&lt;&gt;"",G35&lt;&gt;"",H35&lt;&gt;"",I35&lt;&gt;"",J35&lt;&gt;"",K35&lt;&gt;"",L35&lt;&gt;"",N35&lt;&gt;"",O35&lt;&gt;"",P35&lt;&gt;"",Q35&lt;&gt;"",R35&lt;&gt;"")),"",IF(NOT(AND(OR(B35="",COUNTIF('2. Proyectos'!$A$5:$A$54,B35)&gt;0),OR(C35="",COUNTIF(Listas!$CY$2:$CY$98,C35)&gt;0),OR(D35="",COUNTIF(Listas!$Q$2:$Q$4,D35)&gt;0),OR(E35="",AND(ISNUMBER(E35),E35&gt;0)),OR(F35="",COUNTIF(Listas!$T$2:$T$5,F35)&gt;0),OR(G35="",AND(ISNUMBER(G35),G35&gt;0)),OR(H35="",COUNTIF(Listas!$AO$2:$AO$3,H35)&gt;0),OR(I35="",COUNTIF(Listas!$AF$2:$AF$3,I35)&gt;0),OR(J35="",AND(ISNUMBER(J35),J35&gt;=2018,J35&lt;=2025)),OR(K35="",AND(ISNUMBER(K35),K35&gt;=1,K35&lt;=12)),OR(L35="",COUNTIF(Listas!$H$2:$H$250,L35)&gt;0),OR(N35="",AND(ISNUMBER(N35),N35&gt;0)),OR(O35="",AND(ISNUMBER(O35),O35&gt;0)),OR(P35="",AND(ISNUMBER(P35),P35&gt;=0)),OR(Q35="",COUNTIF(Listas!$BC$2:$BC$3,Q35)&gt;0))),"Dato inválido",IF(NOT(AND(A35&lt;&gt;"",B35&lt;&gt;"",D35&lt;&gt;"",E35&lt;&gt;"",F35&lt;&gt;"",G35&lt;&gt;"",H35&lt;&gt;"",I35&lt;&gt;"",J35&lt;&gt;"",K35&lt;&gt;"",L35&lt;&gt;"",N35&lt;&gt;"")),"Incompleta","OK")))</f>
        <v/>
      </c>
    </row>
    <row r="36">
      <c r="A36" s="8" t="n"/>
      <c r="B36" s="8" t="n"/>
      <c r="C36" s="8" t="n"/>
      <c r="D36" s="8" t="n"/>
      <c r="E36" s="14" t="n"/>
      <c r="F36" s="8" t="n"/>
      <c r="G36" s="14" t="n"/>
      <c r="H36" s="8" t="n"/>
      <c r="I36" s="8" t="n"/>
      <c r="J36" s="13" t="n"/>
      <c r="K36" s="13" t="n"/>
      <c r="L36" s="8" t="n"/>
      <c r="M36" s="15">
        <f>IFERROR(VLOOKUP(L36,Listas!$DK$2:$DL$250,2,FALSE),"")</f>
        <v/>
      </c>
      <c r="N36" s="14" t="n"/>
      <c r="O36" s="14" t="n"/>
      <c r="P36" s="16" t="n"/>
      <c r="Q36" s="16" t="n"/>
      <c r="R36" s="8" t="n"/>
      <c r="T36" s="17">
        <f>IF(NOT(OR(A36&lt;&gt;"",B36&lt;&gt;"",C36&lt;&gt;"",D36&lt;&gt;"",E36&lt;&gt;"",F36&lt;&gt;"",G36&lt;&gt;"",H36&lt;&gt;"",I36&lt;&gt;"",J36&lt;&gt;"",K36&lt;&gt;"",L36&lt;&gt;"",N36&lt;&gt;"",O36&lt;&gt;"",P36&lt;&gt;"",Q36&lt;&gt;"",R36&lt;&gt;"")),"",IF(NOT(AND(OR(B36="",COUNTIF('2. Proyectos'!$A$5:$A$54,B36)&gt;0),OR(C36="",COUNTIF(Listas!$CY$2:$CY$98,C36)&gt;0),OR(D36="",COUNTIF(Listas!$Q$2:$Q$4,D36)&gt;0),OR(E36="",AND(ISNUMBER(E36),E36&gt;0)),OR(F36="",COUNTIF(Listas!$T$2:$T$5,F36)&gt;0),OR(G36="",AND(ISNUMBER(G36),G36&gt;0)),OR(H36="",COUNTIF(Listas!$AO$2:$AO$3,H36)&gt;0),OR(I36="",COUNTIF(Listas!$AF$2:$AF$3,I36)&gt;0),OR(J36="",AND(ISNUMBER(J36),J36&gt;=2018,J36&lt;=2025)),OR(K36="",AND(ISNUMBER(K36),K36&gt;=1,K36&lt;=12)),OR(L36="",COUNTIF(Listas!$H$2:$H$250,L36)&gt;0),OR(N36="",AND(ISNUMBER(N36),N36&gt;0)),OR(O36="",AND(ISNUMBER(O36),O36&gt;0)),OR(P36="",AND(ISNUMBER(P36),P36&gt;=0)),OR(Q36="",COUNTIF(Listas!$BC$2:$BC$3,Q36)&gt;0))),"Dato inválido",IF(NOT(AND(A36&lt;&gt;"",B36&lt;&gt;"",D36&lt;&gt;"",E36&lt;&gt;"",F36&lt;&gt;"",G36&lt;&gt;"",H36&lt;&gt;"",I36&lt;&gt;"",J36&lt;&gt;"",K36&lt;&gt;"",L36&lt;&gt;"",N36&lt;&gt;"")),"Incompleta","OK")))</f>
        <v/>
      </c>
    </row>
    <row r="37">
      <c r="A37" s="6" t="n"/>
      <c r="B37" s="6" t="n"/>
      <c r="C37" s="6" t="n"/>
      <c r="D37" s="6" t="n"/>
      <c r="E37" s="19" t="n"/>
      <c r="F37" s="6" t="n"/>
      <c r="G37" s="19" t="n"/>
      <c r="H37" s="6" t="n"/>
      <c r="I37" s="6" t="n"/>
      <c r="J37" s="18" t="n"/>
      <c r="K37" s="18" t="n"/>
      <c r="L37" s="6" t="n"/>
      <c r="M37" s="15">
        <f>IFERROR(VLOOKUP(L37,Listas!$DK$2:$DL$250,2,FALSE),"")</f>
        <v/>
      </c>
      <c r="N37" s="19" t="n"/>
      <c r="O37" s="19" t="n"/>
      <c r="P37" s="20" t="n"/>
      <c r="Q37" s="20" t="n"/>
      <c r="R37" s="6" t="n"/>
      <c r="T37" s="17">
        <f>IF(NOT(OR(A37&lt;&gt;"",B37&lt;&gt;"",C37&lt;&gt;"",D37&lt;&gt;"",E37&lt;&gt;"",F37&lt;&gt;"",G37&lt;&gt;"",H37&lt;&gt;"",I37&lt;&gt;"",J37&lt;&gt;"",K37&lt;&gt;"",L37&lt;&gt;"",N37&lt;&gt;"",O37&lt;&gt;"",P37&lt;&gt;"",Q37&lt;&gt;"",R37&lt;&gt;"")),"",IF(NOT(AND(OR(B37="",COUNTIF('2. Proyectos'!$A$5:$A$54,B37)&gt;0),OR(C37="",COUNTIF(Listas!$CY$2:$CY$98,C37)&gt;0),OR(D37="",COUNTIF(Listas!$Q$2:$Q$4,D37)&gt;0),OR(E37="",AND(ISNUMBER(E37),E37&gt;0)),OR(F37="",COUNTIF(Listas!$T$2:$T$5,F37)&gt;0),OR(G37="",AND(ISNUMBER(G37),G37&gt;0)),OR(H37="",COUNTIF(Listas!$AO$2:$AO$3,H37)&gt;0),OR(I37="",COUNTIF(Listas!$AF$2:$AF$3,I37)&gt;0),OR(J37="",AND(ISNUMBER(J37),J37&gt;=2018,J37&lt;=2025)),OR(K37="",AND(ISNUMBER(K37),K37&gt;=1,K37&lt;=12)),OR(L37="",COUNTIF(Listas!$H$2:$H$250,L37)&gt;0),OR(N37="",AND(ISNUMBER(N37),N37&gt;0)),OR(O37="",AND(ISNUMBER(O37),O37&gt;0)),OR(P37="",AND(ISNUMBER(P37),P37&gt;=0)),OR(Q37="",COUNTIF(Listas!$BC$2:$BC$3,Q37)&gt;0))),"Dato inválido",IF(NOT(AND(A37&lt;&gt;"",B37&lt;&gt;"",D37&lt;&gt;"",E37&lt;&gt;"",F37&lt;&gt;"",G37&lt;&gt;"",H37&lt;&gt;"",I37&lt;&gt;"",J37&lt;&gt;"",K37&lt;&gt;"",L37&lt;&gt;"",N37&lt;&gt;"")),"Incompleta","OK")))</f>
        <v/>
      </c>
    </row>
    <row r="38">
      <c r="A38" s="8" t="n"/>
      <c r="B38" s="8" t="n"/>
      <c r="C38" s="8" t="n"/>
      <c r="D38" s="8" t="n"/>
      <c r="E38" s="14" t="n"/>
      <c r="F38" s="8" t="n"/>
      <c r="G38" s="14" t="n"/>
      <c r="H38" s="8" t="n"/>
      <c r="I38" s="8" t="n"/>
      <c r="J38" s="13" t="n"/>
      <c r="K38" s="13" t="n"/>
      <c r="L38" s="8" t="n"/>
      <c r="M38" s="15">
        <f>IFERROR(VLOOKUP(L38,Listas!$DK$2:$DL$250,2,FALSE),"")</f>
        <v/>
      </c>
      <c r="N38" s="14" t="n"/>
      <c r="O38" s="14" t="n"/>
      <c r="P38" s="16" t="n"/>
      <c r="Q38" s="16" t="n"/>
      <c r="R38" s="8" t="n"/>
      <c r="T38" s="17">
        <f>IF(NOT(OR(A38&lt;&gt;"",B38&lt;&gt;"",C38&lt;&gt;"",D38&lt;&gt;"",E38&lt;&gt;"",F38&lt;&gt;"",G38&lt;&gt;"",H38&lt;&gt;"",I38&lt;&gt;"",J38&lt;&gt;"",K38&lt;&gt;"",L38&lt;&gt;"",N38&lt;&gt;"",O38&lt;&gt;"",P38&lt;&gt;"",Q38&lt;&gt;"",R38&lt;&gt;"")),"",IF(NOT(AND(OR(B38="",COUNTIF('2. Proyectos'!$A$5:$A$54,B38)&gt;0),OR(C38="",COUNTIF(Listas!$CY$2:$CY$98,C38)&gt;0),OR(D38="",COUNTIF(Listas!$Q$2:$Q$4,D38)&gt;0),OR(E38="",AND(ISNUMBER(E38),E38&gt;0)),OR(F38="",COUNTIF(Listas!$T$2:$T$5,F38)&gt;0),OR(G38="",AND(ISNUMBER(G38),G38&gt;0)),OR(H38="",COUNTIF(Listas!$AO$2:$AO$3,H38)&gt;0),OR(I38="",COUNTIF(Listas!$AF$2:$AF$3,I38)&gt;0),OR(J38="",AND(ISNUMBER(J38),J38&gt;=2018,J38&lt;=2025)),OR(K38="",AND(ISNUMBER(K38),K38&gt;=1,K38&lt;=12)),OR(L38="",COUNTIF(Listas!$H$2:$H$250,L38)&gt;0),OR(N38="",AND(ISNUMBER(N38),N38&gt;0)),OR(O38="",AND(ISNUMBER(O38),O38&gt;0)),OR(P38="",AND(ISNUMBER(P38),P38&gt;=0)),OR(Q38="",COUNTIF(Listas!$BC$2:$BC$3,Q38)&gt;0))),"Dato inválido",IF(NOT(AND(A38&lt;&gt;"",B38&lt;&gt;"",D38&lt;&gt;"",E38&lt;&gt;"",F38&lt;&gt;"",G38&lt;&gt;"",H38&lt;&gt;"",I38&lt;&gt;"",J38&lt;&gt;"",K38&lt;&gt;"",L38&lt;&gt;"",N38&lt;&gt;"")),"Incompleta","OK")))</f>
        <v/>
      </c>
    </row>
    <row r="39">
      <c r="A39" s="6" t="n"/>
      <c r="B39" s="6" t="n"/>
      <c r="C39" s="6" t="n"/>
      <c r="D39" s="6" t="n"/>
      <c r="E39" s="19" t="n"/>
      <c r="F39" s="6" t="n"/>
      <c r="G39" s="19" t="n"/>
      <c r="H39" s="6" t="n"/>
      <c r="I39" s="6" t="n"/>
      <c r="J39" s="18" t="n"/>
      <c r="K39" s="18" t="n"/>
      <c r="L39" s="6" t="n"/>
      <c r="M39" s="15">
        <f>IFERROR(VLOOKUP(L39,Listas!$DK$2:$DL$250,2,FALSE),"")</f>
        <v/>
      </c>
      <c r="N39" s="19" t="n"/>
      <c r="O39" s="19" t="n"/>
      <c r="P39" s="20" t="n"/>
      <c r="Q39" s="20" t="n"/>
      <c r="R39" s="6" t="n"/>
      <c r="T39" s="17">
        <f>IF(NOT(OR(A39&lt;&gt;"",B39&lt;&gt;"",C39&lt;&gt;"",D39&lt;&gt;"",E39&lt;&gt;"",F39&lt;&gt;"",G39&lt;&gt;"",H39&lt;&gt;"",I39&lt;&gt;"",J39&lt;&gt;"",K39&lt;&gt;"",L39&lt;&gt;"",N39&lt;&gt;"",O39&lt;&gt;"",P39&lt;&gt;"",Q39&lt;&gt;"",R39&lt;&gt;"")),"",IF(NOT(AND(OR(B39="",COUNTIF('2. Proyectos'!$A$5:$A$54,B39)&gt;0),OR(C39="",COUNTIF(Listas!$CY$2:$CY$98,C39)&gt;0),OR(D39="",COUNTIF(Listas!$Q$2:$Q$4,D39)&gt;0),OR(E39="",AND(ISNUMBER(E39),E39&gt;0)),OR(F39="",COUNTIF(Listas!$T$2:$T$5,F39)&gt;0),OR(G39="",AND(ISNUMBER(G39),G39&gt;0)),OR(H39="",COUNTIF(Listas!$AO$2:$AO$3,H39)&gt;0),OR(I39="",COUNTIF(Listas!$AF$2:$AF$3,I39)&gt;0),OR(J39="",AND(ISNUMBER(J39),J39&gt;=2018,J39&lt;=2025)),OR(K39="",AND(ISNUMBER(K39),K39&gt;=1,K39&lt;=12)),OR(L39="",COUNTIF(Listas!$H$2:$H$250,L39)&gt;0),OR(N39="",AND(ISNUMBER(N39),N39&gt;0)),OR(O39="",AND(ISNUMBER(O39),O39&gt;0)),OR(P39="",AND(ISNUMBER(P39),P39&gt;=0)),OR(Q39="",COUNTIF(Listas!$BC$2:$BC$3,Q39)&gt;0))),"Dato inválido",IF(NOT(AND(A39&lt;&gt;"",B39&lt;&gt;"",D39&lt;&gt;"",E39&lt;&gt;"",F39&lt;&gt;"",G39&lt;&gt;"",H39&lt;&gt;"",I39&lt;&gt;"",J39&lt;&gt;"",K39&lt;&gt;"",L39&lt;&gt;"",N39&lt;&gt;"")),"Incompleta","OK")))</f>
        <v/>
      </c>
    </row>
    <row r="40">
      <c r="A40" s="8" t="n"/>
      <c r="B40" s="8" t="n"/>
      <c r="C40" s="8" t="n"/>
      <c r="D40" s="8" t="n"/>
      <c r="E40" s="14" t="n"/>
      <c r="F40" s="8" t="n"/>
      <c r="G40" s="14" t="n"/>
      <c r="H40" s="8" t="n"/>
      <c r="I40" s="8" t="n"/>
      <c r="J40" s="13" t="n"/>
      <c r="K40" s="13" t="n"/>
      <c r="L40" s="8" t="n"/>
      <c r="M40" s="15">
        <f>IFERROR(VLOOKUP(L40,Listas!$DK$2:$DL$250,2,FALSE),"")</f>
        <v/>
      </c>
      <c r="N40" s="14" t="n"/>
      <c r="O40" s="14" t="n"/>
      <c r="P40" s="16" t="n"/>
      <c r="Q40" s="16" t="n"/>
      <c r="R40" s="8" t="n"/>
      <c r="T40" s="17">
        <f>IF(NOT(OR(A40&lt;&gt;"",B40&lt;&gt;"",C40&lt;&gt;"",D40&lt;&gt;"",E40&lt;&gt;"",F40&lt;&gt;"",G40&lt;&gt;"",H40&lt;&gt;"",I40&lt;&gt;"",J40&lt;&gt;"",K40&lt;&gt;"",L40&lt;&gt;"",N40&lt;&gt;"",O40&lt;&gt;"",P40&lt;&gt;"",Q40&lt;&gt;"",R40&lt;&gt;"")),"",IF(NOT(AND(OR(B40="",COUNTIF('2. Proyectos'!$A$5:$A$54,B40)&gt;0),OR(C40="",COUNTIF(Listas!$CY$2:$CY$98,C40)&gt;0),OR(D40="",COUNTIF(Listas!$Q$2:$Q$4,D40)&gt;0),OR(E40="",AND(ISNUMBER(E40),E40&gt;0)),OR(F40="",COUNTIF(Listas!$T$2:$T$5,F40)&gt;0),OR(G40="",AND(ISNUMBER(G40),G40&gt;0)),OR(H40="",COUNTIF(Listas!$AO$2:$AO$3,H40)&gt;0),OR(I40="",COUNTIF(Listas!$AF$2:$AF$3,I40)&gt;0),OR(J40="",AND(ISNUMBER(J40),J40&gt;=2018,J40&lt;=2025)),OR(K40="",AND(ISNUMBER(K40),K40&gt;=1,K40&lt;=12)),OR(L40="",COUNTIF(Listas!$H$2:$H$250,L40)&gt;0),OR(N40="",AND(ISNUMBER(N40),N40&gt;0)),OR(O40="",AND(ISNUMBER(O40),O40&gt;0)),OR(P40="",AND(ISNUMBER(P40),P40&gt;=0)),OR(Q40="",COUNTIF(Listas!$BC$2:$BC$3,Q40)&gt;0))),"Dato inválido",IF(NOT(AND(A40&lt;&gt;"",B40&lt;&gt;"",D40&lt;&gt;"",E40&lt;&gt;"",F40&lt;&gt;"",G40&lt;&gt;"",H40&lt;&gt;"",I40&lt;&gt;"",J40&lt;&gt;"",K40&lt;&gt;"",L40&lt;&gt;"",N40&lt;&gt;"")),"Incompleta","OK")))</f>
        <v/>
      </c>
    </row>
    <row r="41">
      <c r="A41" s="6" t="n"/>
      <c r="B41" s="6" t="n"/>
      <c r="C41" s="6" t="n"/>
      <c r="D41" s="6" t="n"/>
      <c r="E41" s="19" t="n"/>
      <c r="F41" s="6" t="n"/>
      <c r="G41" s="19" t="n"/>
      <c r="H41" s="6" t="n"/>
      <c r="I41" s="6" t="n"/>
      <c r="J41" s="18" t="n"/>
      <c r="K41" s="18" t="n"/>
      <c r="L41" s="6" t="n"/>
      <c r="M41" s="15">
        <f>IFERROR(VLOOKUP(L41,Listas!$DK$2:$DL$250,2,FALSE),"")</f>
        <v/>
      </c>
      <c r="N41" s="19" t="n"/>
      <c r="O41" s="19" t="n"/>
      <c r="P41" s="20" t="n"/>
      <c r="Q41" s="20" t="n"/>
      <c r="R41" s="6" t="n"/>
      <c r="T41" s="17">
        <f>IF(NOT(OR(A41&lt;&gt;"",B41&lt;&gt;"",C41&lt;&gt;"",D41&lt;&gt;"",E41&lt;&gt;"",F41&lt;&gt;"",G41&lt;&gt;"",H41&lt;&gt;"",I41&lt;&gt;"",J41&lt;&gt;"",K41&lt;&gt;"",L41&lt;&gt;"",N41&lt;&gt;"",O41&lt;&gt;"",P41&lt;&gt;"",Q41&lt;&gt;"",R41&lt;&gt;"")),"",IF(NOT(AND(OR(B41="",COUNTIF('2. Proyectos'!$A$5:$A$54,B41)&gt;0),OR(C41="",COUNTIF(Listas!$CY$2:$CY$98,C41)&gt;0),OR(D41="",COUNTIF(Listas!$Q$2:$Q$4,D41)&gt;0),OR(E41="",AND(ISNUMBER(E41),E41&gt;0)),OR(F41="",COUNTIF(Listas!$T$2:$T$5,F41)&gt;0),OR(G41="",AND(ISNUMBER(G41),G41&gt;0)),OR(H41="",COUNTIF(Listas!$AO$2:$AO$3,H41)&gt;0),OR(I41="",COUNTIF(Listas!$AF$2:$AF$3,I41)&gt;0),OR(J41="",AND(ISNUMBER(J41),J41&gt;=2018,J41&lt;=2025)),OR(K41="",AND(ISNUMBER(K41),K41&gt;=1,K41&lt;=12)),OR(L41="",COUNTIF(Listas!$H$2:$H$250,L41)&gt;0),OR(N41="",AND(ISNUMBER(N41),N41&gt;0)),OR(O41="",AND(ISNUMBER(O41),O41&gt;0)),OR(P41="",AND(ISNUMBER(P41),P41&gt;=0)),OR(Q41="",COUNTIF(Listas!$BC$2:$BC$3,Q41)&gt;0))),"Dato inválido",IF(NOT(AND(A41&lt;&gt;"",B41&lt;&gt;"",D41&lt;&gt;"",E41&lt;&gt;"",F41&lt;&gt;"",G41&lt;&gt;"",H41&lt;&gt;"",I41&lt;&gt;"",J41&lt;&gt;"",K41&lt;&gt;"",L41&lt;&gt;"",N41&lt;&gt;"")),"Incompleta","OK")))</f>
        <v/>
      </c>
    </row>
    <row r="42">
      <c r="A42" s="8" t="n"/>
      <c r="B42" s="8" t="n"/>
      <c r="C42" s="8" t="n"/>
      <c r="D42" s="8" t="n"/>
      <c r="E42" s="14" t="n"/>
      <c r="F42" s="8" t="n"/>
      <c r="G42" s="14" t="n"/>
      <c r="H42" s="8" t="n"/>
      <c r="I42" s="8" t="n"/>
      <c r="J42" s="13" t="n"/>
      <c r="K42" s="13" t="n"/>
      <c r="L42" s="8" t="n"/>
      <c r="M42" s="15">
        <f>IFERROR(VLOOKUP(L42,Listas!$DK$2:$DL$250,2,FALSE),"")</f>
        <v/>
      </c>
      <c r="N42" s="14" t="n"/>
      <c r="O42" s="14" t="n"/>
      <c r="P42" s="16" t="n"/>
      <c r="Q42" s="16" t="n"/>
      <c r="R42" s="8" t="n"/>
      <c r="T42" s="17">
        <f>IF(NOT(OR(A42&lt;&gt;"",B42&lt;&gt;"",C42&lt;&gt;"",D42&lt;&gt;"",E42&lt;&gt;"",F42&lt;&gt;"",G42&lt;&gt;"",H42&lt;&gt;"",I42&lt;&gt;"",J42&lt;&gt;"",K42&lt;&gt;"",L42&lt;&gt;"",N42&lt;&gt;"",O42&lt;&gt;"",P42&lt;&gt;"",Q42&lt;&gt;"",R42&lt;&gt;"")),"",IF(NOT(AND(OR(B42="",COUNTIF('2. Proyectos'!$A$5:$A$54,B42)&gt;0),OR(C42="",COUNTIF(Listas!$CY$2:$CY$98,C42)&gt;0),OR(D42="",COUNTIF(Listas!$Q$2:$Q$4,D42)&gt;0),OR(E42="",AND(ISNUMBER(E42),E42&gt;0)),OR(F42="",COUNTIF(Listas!$T$2:$T$5,F42)&gt;0),OR(G42="",AND(ISNUMBER(G42),G42&gt;0)),OR(H42="",COUNTIF(Listas!$AO$2:$AO$3,H42)&gt;0),OR(I42="",COUNTIF(Listas!$AF$2:$AF$3,I42)&gt;0),OR(J42="",AND(ISNUMBER(J42),J42&gt;=2018,J42&lt;=2025)),OR(K42="",AND(ISNUMBER(K42),K42&gt;=1,K42&lt;=12)),OR(L42="",COUNTIF(Listas!$H$2:$H$250,L42)&gt;0),OR(N42="",AND(ISNUMBER(N42),N42&gt;0)),OR(O42="",AND(ISNUMBER(O42),O42&gt;0)),OR(P42="",AND(ISNUMBER(P42),P42&gt;=0)),OR(Q42="",COUNTIF(Listas!$BC$2:$BC$3,Q42)&gt;0))),"Dato inválido",IF(NOT(AND(A42&lt;&gt;"",B42&lt;&gt;"",D42&lt;&gt;"",E42&lt;&gt;"",F42&lt;&gt;"",G42&lt;&gt;"",H42&lt;&gt;"",I42&lt;&gt;"",J42&lt;&gt;"",K42&lt;&gt;"",L42&lt;&gt;"",N42&lt;&gt;"")),"Incompleta","OK")))</f>
        <v/>
      </c>
    </row>
    <row r="43">
      <c r="A43" s="6" t="n"/>
      <c r="B43" s="6" t="n"/>
      <c r="C43" s="6" t="n"/>
      <c r="D43" s="6" t="n"/>
      <c r="E43" s="19" t="n"/>
      <c r="F43" s="6" t="n"/>
      <c r="G43" s="19" t="n"/>
      <c r="H43" s="6" t="n"/>
      <c r="I43" s="6" t="n"/>
      <c r="J43" s="18" t="n"/>
      <c r="K43" s="18" t="n"/>
      <c r="L43" s="6" t="n"/>
      <c r="M43" s="15">
        <f>IFERROR(VLOOKUP(L43,Listas!$DK$2:$DL$250,2,FALSE),"")</f>
        <v/>
      </c>
      <c r="N43" s="19" t="n"/>
      <c r="O43" s="19" t="n"/>
      <c r="P43" s="20" t="n"/>
      <c r="Q43" s="20" t="n"/>
      <c r="R43" s="6" t="n"/>
      <c r="T43" s="17">
        <f>IF(NOT(OR(A43&lt;&gt;"",B43&lt;&gt;"",C43&lt;&gt;"",D43&lt;&gt;"",E43&lt;&gt;"",F43&lt;&gt;"",G43&lt;&gt;"",H43&lt;&gt;"",I43&lt;&gt;"",J43&lt;&gt;"",K43&lt;&gt;"",L43&lt;&gt;"",N43&lt;&gt;"",O43&lt;&gt;"",P43&lt;&gt;"",Q43&lt;&gt;"",R43&lt;&gt;"")),"",IF(NOT(AND(OR(B43="",COUNTIF('2. Proyectos'!$A$5:$A$54,B43)&gt;0),OR(C43="",COUNTIF(Listas!$CY$2:$CY$98,C43)&gt;0),OR(D43="",COUNTIF(Listas!$Q$2:$Q$4,D43)&gt;0),OR(E43="",AND(ISNUMBER(E43),E43&gt;0)),OR(F43="",COUNTIF(Listas!$T$2:$T$5,F43)&gt;0),OR(G43="",AND(ISNUMBER(G43),G43&gt;0)),OR(H43="",COUNTIF(Listas!$AO$2:$AO$3,H43)&gt;0),OR(I43="",COUNTIF(Listas!$AF$2:$AF$3,I43)&gt;0),OR(J43="",AND(ISNUMBER(J43),J43&gt;=2018,J43&lt;=2025)),OR(K43="",AND(ISNUMBER(K43),K43&gt;=1,K43&lt;=12)),OR(L43="",COUNTIF(Listas!$H$2:$H$250,L43)&gt;0),OR(N43="",AND(ISNUMBER(N43),N43&gt;0)),OR(O43="",AND(ISNUMBER(O43),O43&gt;0)),OR(P43="",AND(ISNUMBER(P43),P43&gt;=0)),OR(Q43="",COUNTIF(Listas!$BC$2:$BC$3,Q43)&gt;0))),"Dato inválido",IF(NOT(AND(A43&lt;&gt;"",B43&lt;&gt;"",D43&lt;&gt;"",E43&lt;&gt;"",F43&lt;&gt;"",G43&lt;&gt;"",H43&lt;&gt;"",I43&lt;&gt;"",J43&lt;&gt;"",K43&lt;&gt;"",L43&lt;&gt;"",N43&lt;&gt;"")),"Incompleta","OK")))</f>
        <v/>
      </c>
    </row>
    <row r="44">
      <c r="A44" s="8" t="n"/>
      <c r="B44" s="8" t="n"/>
      <c r="C44" s="8" t="n"/>
      <c r="D44" s="8" t="n"/>
      <c r="E44" s="14" t="n"/>
      <c r="F44" s="8" t="n"/>
      <c r="G44" s="14" t="n"/>
      <c r="H44" s="8" t="n"/>
      <c r="I44" s="8" t="n"/>
      <c r="J44" s="13" t="n"/>
      <c r="K44" s="13" t="n"/>
      <c r="L44" s="8" t="n"/>
      <c r="M44" s="15">
        <f>IFERROR(VLOOKUP(L44,Listas!$DK$2:$DL$250,2,FALSE),"")</f>
        <v/>
      </c>
      <c r="N44" s="14" t="n"/>
      <c r="O44" s="14" t="n"/>
      <c r="P44" s="16" t="n"/>
      <c r="Q44" s="16" t="n"/>
      <c r="R44" s="8" t="n"/>
      <c r="T44" s="17">
        <f>IF(NOT(OR(A44&lt;&gt;"",B44&lt;&gt;"",C44&lt;&gt;"",D44&lt;&gt;"",E44&lt;&gt;"",F44&lt;&gt;"",G44&lt;&gt;"",H44&lt;&gt;"",I44&lt;&gt;"",J44&lt;&gt;"",K44&lt;&gt;"",L44&lt;&gt;"",N44&lt;&gt;"",O44&lt;&gt;"",P44&lt;&gt;"",Q44&lt;&gt;"",R44&lt;&gt;"")),"",IF(NOT(AND(OR(B44="",COUNTIF('2. Proyectos'!$A$5:$A$54,B44)&gt;0),OR(C44="",COUNTIF(Listas!$CY$2:$CY$98,C44)&gt;0),OR(D44="",COUNTIF(Listas!$Q$2:$Q$4,D44)&gt;0),OR(E44="",AND(ISNUMBER(E44),E44&gt;0)),OR(F44="",COUNTIF(Listas!$T$2:$T$5,F44)&gt;0),OR(G44="",AND(ISNUMBER(G44),G44&gt;0)),OR(H44="",COUNTIF(Listas!$AO$2:$AO$3,H44)&gt;0),OR(I44="",COUNTIF(Listas!$AF$2:$AF$3,I44)&gt;0),OR(J44="",AND(ISNUMBER(J44),J44&gt;=2018,J44&lt;=2025)),OR(K44="",AND(ISNUMBER(K44),K44&gt;=1,K44&lt;=12)),OR(L44="",COUNTIF(Listas!$H$2:$H$250,L44)&gt;0),OR(N44="",AND(ISNUMBER(N44),N44&gt;0)),OR(O44="",AND(ISNUMBER(O44),O44&gt;0)),OR(P44="",AND(ISNUMBER(P44),P44&gt;=0)),OR(Q44="",COUNTIF(Listas!$BC$2:$BC$3,Q44)&gt;0))),"Dato inválido",IF(NOT(AND(A44&lt;&gt;"",B44&lt;&gt;"",D44&lt;&gt;"",E44&lt;&gt;"",F44&lt;&gt;"",G44&lt;&gt;"",H44&lt;&gt;"",I44&lt;&gt;"",J44&lt;&gt;"",K44&lt;&gt;"",L44&lt;&gt;"",N44&lt;&gt;"")),"Incompleta","OK")))</f>
        <v/>
      </c>
    </row>
    <row r="45">
      <c r="A45" s="6" t="n"/>
      <c r="B45" s="6" t="n"/>
      <c r="C45" s="6" t="n"/>
      <c r="D45" s="6" t="n"/>
      <c r="E45" s="19" t="n"/>
      <c r="F45" s="6" t="n"/>
      <c r="G45" s="19" t="n"/>
      <c r="H45" s="6" t="n"/>
      <c r="I45" s="6" t="n"/>
      <c r="J45" s="18" t="n"/>
      <c r="K45" s="18" t="n"/>
      <c r="L45" s="6" t="n"/>
      <c r="M45" s="15">
        <f>IFERROR(VLOOKUP(L45,Listas!$DK$2:$DL$250,2,FALSE),"")</f>
        <v/>
      </c>
      <c r="N45" s="19" t="n"/>
      <c r="O45" s="19" t="n"/>
      <c r="P45" s="20" t="n"/>
      <c r="Q45" s="20" t="n"/>
      <c r="R45" s="6" t="n"/>
      <c r="T45" s="17">
        <f>IF(NOT(OR(A45&lt;&gt;"",B45&lt;&gt;"",C45&lt;&gt;"",D45&lt;&gt;"",E45&lt;&gt;"",F45&lt;&gt;"",G45&lt;&gt;"",H45&lt;&gt;"",I45&lt;&gt;"",J45&lt;&gt;"",K45&lt;&gt;"",L45&lt;&gt;"",N45&lt;&gt;"",O45&lt;&gt;"",P45&lt;&gt;"",Q45&lt;&gt;"",R45&lt;&gt;"")),"",IF(NOT(AND(OR(B45="",COUNTIF('2. Proyectos'!$A$5:$A$54,B45)&gt;0),OR(C45="",COUNTIF(Listas!$CY$2:$CY$98,C45)&gt;0),OR(D45="",COUNTIF(Listas!$Q$2:$Q$4,D45)&gt;0),OR(E45="",AND(ISNUMBER(E45),E45&gt;0)),OR(F45="",COUNTIF(Listas!$T$2:$T$5,F45)&gt;0),OR(G45="",AND(ISNUMBER(G45),G45&gt;0)),OR(H45="",COUNTIF(Listas!$AO$2:$AO$3,H45)&gt;0),OR(I45="",COUNTIF(Listas!$AF$2:$AF$3,I45)&gt;0),OR(J45="",AND(ISNUMBER(J45),J45&gt;=2018,J45&lt;=2025)),OR(K45="",AND(ISNUMBER(K45),K45&gt;=1,K45&lt;=12)),OR(L45="",COUNTIF(Listas!$H$2:$H$250,L45)&gt;0),OR(N45="",AND(ISNUMBER(N45),N45&gt;0)),OR(O45="",AND(ISNUMBER(O45),O45&gt;0)),OR(P45="",AND(ISNUMBER(P45),P45&gt;=0)),OR(Q45="",COUNTIF(Listas!$BC$2:$BC$3,Q45)&gt;0))),"Dato inválido",IF(NOT(AND(A45&lt;&gt;"",B45&lt;&gt;"",D45&lt;&gt;"",E45&lt;&gt;"",F45&lt;&gt;"",G45&lt;&gt;"",H45&lt;&gt;"",I45&lt;&gt;"",J45&lt;&gt;"",K45&lt;&gt;"",L45&lt;&gt;"",N45&lt;&gt;"")),"Incompleta","OK")))</f>
        <v/>
      </c>
    </row>
    <row r="46">
      <c r="A46" s="8" t="n"/>
      <c r="B46" s="8" t="n"/>
      <c r="C46" s="8" t="n"/>
      <c r="D46" s="8" t="n"/>
      <c r="E46" s="14" t="n"/>
      <c r="F46" s="8" t="n"/>
      <c r="G46" s="14" t="n"/>
      <c r="H46" s="8" t="n"/>
      <c r="I46" s="8" t="n"/>
      <c r="J46" s="13" t="n"/>
      <c r="K46" s="13" t="n"/>
      <c r="L46" s="8" t="n"/>
      <c r="M46" s="15">
        <f>IFERROR(VLOOKUP(L46,Listas!$DK$2:$DL$250,2,FALSE),"")</f>
        <v/>
      </c>
      <c r="N46" s="14" t="n"/>
      <c r="O46" s="14" t="n"/>
      <c r="P46" s="16" t="n"/>
      <c r="Q46" s="16" t="n"/>
      <c r="R46" s="8" t="n"/>
      <c r="T46" s="17">
        <f>IF(NOT(OR(A46&lt;&gt;"",B46&lt;&gt;"",C46&lt;&gt;"",D46&lt;&gt;"",E46&lt;&gt;"",F46&lt;&gt;"",G46&lt;&gt;"",H46&lt;&gt;"",I46&lt;&gt;"",J46&lt;&gt;"",K46&lt;&gt;"",L46&lt;&gt;"",N46&lt;&gt;"",O46&lt;&gt;"",P46&lt;&gt;"",Q46&lt;&gt;"",R46&lt;&gt;"")),"",IF(NOT(AND(OR(B46="",COUNTIF('2. Proyectos'!$A$5:$A$54,B46)&gt;0),OR(C46="",COUNTIF(Listas!$CY$2:$CY$98,C46)&gt;0),OR(D46="",COUNTIF(Listas!$Q$2:$Q$4,D46)&gt;0),OR(E46="",AND(ISNUMBER(E46),E46&gt;0)),OR(F46="",COUNTIF(Listas!$T$2:$T$5,F46)&gt;0),OR(G46="",AND(ISNUMBER(G46),G46&gt;0)),OR(H46="",COUNTIF(Listas!$AO$2:$AO$3,H46)&gt;0),OR(I46="",COUNTIF(Listas!$AF$2:$AF$3,I46)&gt;0),OR(J46="",AND(ISNUMBER(J46),J46&gt;=2018,J46&lt;=2025)),OR(K46="",AND(ISNUMBER(K46),K46&gt;=1,K46&lt;=12)),OR(L46="",COUNTIF(Listas!$H$2:$H$250,L46)&gt;0),OR(N46="",AND(ISNUMBER(N46),N46&gt;0)),OR(O46="",AND(ISNUMBER(O46),O46&gt;0)),OR(P46="",AND(ISNUMBER(P46),P46&gt;=0)),OR(Q46="",COUNTIF(Listas!$BC$2:$BC$3,Q46)&gt;0))),"Dato inválido",IF(NOT(AND(A46&lt;&gt;"",B46&lt;&gt;"",D46&lt;&gt;"",E46&lt;&gt;"",F46&lt;&gt;"",G46&lt;&gt;"",H46&lt;&gt;"",I46&lt;&gt;"",J46&lt;&gt;"",K46&lt;&gt;"",L46&lt;&gt;"",N46&lt;&gt;"")),"Incompleta","OK")))</f>
        <v/>
      </c>
    </row>
    <row r="47">
      <c r="A47" s="6" t="n"/>
      <c r="B47" s="6" t="n"/>
      <c r="C47" s="6" t="n"/>
      <c r="D47" s="6" t="n"/>
      <c r="E47" s="19" t="n"/>
      <c r="F47" s="6" t="n"/>
      <c r="G47" s="19" t="n"/>
      <c r="H47" s="6" t="n"/>
      <c r="I47" s="6" t="n"/>
      <c r="J47" s="18" t="n"/>
      <c r="K47" s="18" t="n"/>
      <c r="L47" s="6" t="n"/>
      <c r="M47" s="15">
        <f>IFERROR(VLOOKUP(L47,Listas!$DK$2:$DL$250,2,FALSE),"")</f>
        <v/>
      </c>
      <c r="N47" s="19" t="n"/>
      <c r="O47" s="19" t="n"/>
      <c r="P47" s="20" t="n"/>
      <c r="Q47" s="20" t="n"/>
      <c r="R47" s="6" t="n"/>
      <c r="T47" s="17">
        <f>IF(NOT(OR(A47&lt;&gt;"",B47&lt;&gt;"",C47&lt;&gt;"",D47&lt;&gt;"",E47&lt;&gt;"",F47&lt;&gt;"",G47&lt;&gt;"",H47&lt;&gt;"",I47&lt;&gt;"",J47&lt;&gt;"",K47&lt;&gt;"",L47&lt;&gt;"",N47&lt;&gt;"",O47&lt;&gt;"",P47&lt;&gt;"",Q47&lt;&gt;"",R47&lt;&gt;"")),"",IF(NOT(AND(OR(B47="",COUNTIF('2. Proyectos'!$A$5:$A$54,B47)&gt;0),OR(C47="",COUNTIF(Listas!$CY$2:$CY$98,C47)&gt;0),OR(D47="",COUNTIF(Listas!$Q$2:$Q$4,D47)&gt;0),OR(E47="",AND(ISNUMBER(E47),E47&gt;0)),OR(F47="",COUNTIF(Listas!$T$2:$T$5,F47)&gt;0),OR(G47="",AND(ISNUMBER(G47),G47&gt;0)),OR(H47="",COUNTIF(Listas!$AO$2:$AO$3,H47)&gt;0),OR(I47="",COUNTIF(Listas!$AF$2:$AF$3,I47)&gt;0),OR(J47="",AND(ISNUMBER(J47),J47&gt;=2018,J47&lt;=2025)),OR(K47="",AND(ISNUMBER(K47),K47&gt;=1,K47&lt;=12)),OR(L47="",COUNTIF(Listas!$H$2:$H$250,L47)&gt;0),OR(N47="",AND(ISNUMBER(N47),N47&gt;0)),OR(O47="",AND(ISNUMBER(O47),O47&gt;0)),OR(P47="",AND(ISNUMBER(P47),P47&gt;=0)),OR(Q47="",COUNTIF(Listas!$BC$2:$BC$3,Q47)&gt;0))),"Dato inválido",IF(NOT(AND(A47&lt;&gt;"",B47&lt;&gt;"",D47&lt;&gt;"",E47&lt;&gt;"",F47&lt;&gt;"",G47&lt;&gt;"",H47&lt;&gt;"",I47&lt;&gt;"",J47&lt;&gt;"",K47&lt;&gt;"",L47&lt;&gt;"",N47&lt;&gt;"")),"Incompleta","OK")))</f>
        <v/>
      </c>
    </row>
    <row r="48">
      <c r="A48" s="8" t="n"/>
      <c r="B48" s="8" t="n"/>
      <c r="C48" s="8" t="n"/>
      <c r="D48" s="8" t="n"/>
      <c r="E48" s="14" t="n"/>
      <c r="F48" s="8" t="n"/>
      <c r="G48" s="14" t="n"/>
      <c r="H48" s="8" t="n"/>
      <c r="I48" s="8" t="n"/>
      <c r="J48" s="13" t="n"/>
      <c r="K48" s="13" t="n"/>
      <c r="L48" s="8" t="n"/>
      <c r="M48" s="15">
        <f>IFERROR(VLOOKUP(L48,Listas!$DK$2:$DL$250,2,FALSE),"")</f>
        <v/>
      </c>
      <c r="N48" s="14" t="n"/>
      <c r="O48" s="14" t="n"/>
      <c r="P48" s="16" t="n"/>
      <c r="Q48" s="16" t="n"/>
      <c r="R48" s="8" t="n"/>
      <c r="T48" s="17">
        <f>IF(NOT(OR(A48&lt;&gt;"",B48&lt;&gt;"",C48&lt;&gt;"",D48&lt;&gt;"",E48&lt;&gt;"",F48&lt;&gt;"",G48&lt;&gt;"",H48&lt;&gt;"",I48&lt;&gt;"",J48&lt;&gt;"",K48&lt;&gt;"",L48&lt;&gt;"",N48&lt;&gt;"",O48&lt;&gt;"",P48&lt;&gt;"",Q48&lt;&gt;"",R48&lt;&gt;"")),"",IF(NOT(AND(OR(B48="",COUNTIF('2. Proyectos'!$A$5:$A$54,B48)&gt;0),OR(C48="",COUNTIF(Listas!$CY$2:$CY$98,C48)&gt;0),OR(D48="",COUNTIF(Listas!$Q$2:$Q$4,D48)&gt;0),OR(E48="",AND(ISNUMBER(E48),E48&gt;0)),OR(F48="",COUNTIF(Listas!$T$2:$T$5,F48)&gt;0),OR(G48="",AND(ISNUMBER(G48),G48&gt;0)),OR(H48="",COUNTIF(Listas!$AO$2:$AO$3,H48)&gt;0),OR(I48="",COUNTIF(Listas!$AF$2:$AF$3,I48)&gt;0),OR(J48="",AND(ISNUMBER(J48),J48&gt;=2018,J48&lt;=2025)),OR(K48="",AND(ISNUMBER(K48),K48&gt;=1,K48&lt;=12)),OR(L48="",COUNTIF(Listas!$H$2:$H$250,L48)&gt;0),OR(N48="",AND(ISNUMBER(N48),N48&gt;0)),OR(O48="",AND(ISNUMBER(O48),O48&gt;0)),OR(P48="",AND(ISNUMBER(P48),P48&gt;=0)),OR(Q48="",COUNTIF(Listas!$BC$2:$BC$3,Q48)&gt;0))),"Dato inválido",IF(NOT(AND(A48&lt;&gt;"",B48&lt;&gt;"",D48&lt;&gt;"",E48&lt;&gt;"",F48&lt;&gt;"",G48&lt;&gt;"",H48&lt;&gt;"",I48&lt;&gt;"",J48&lt;&gt;"",K48&lt;&gt;"",L48&lt;&gt;"",N48&lt;&gt;"")),"Incompleta","OK")))</f>
        <v/>
      </c>
    </row>
    <row r="49">
      <c r="A49" s="6" t="n"/>
      <c r="B49" s="6" t="n"/>
      <c r="C49" s="6" t="n"/>
      <c r="D49" s="6" t="n"/>
      <c r="E49" s="19" t="n"/>
      <c r="F49" s="6" t="n"/>
      <c r="G49" s="19" t="n"/>
      <c r="H49" s="6" t="n"/>
      <c r="I49" s="6" t="n"/>
      <c r="J49" s="18" t="n"/>
      <c r="K49" s="18" t="n"/>
      <c r="L49" s="6" t="n"/>
      <c r="M49" s="15">
        <f>IFERROR(VLOOKUP(L49,Listas!$DK$2:$DL$250,2,FALSE),"")</f>
        <v/>
      </c>
      <c r="N49" s="19" t="n"/>
      <c r="O49" s="19" t="n"/>
      <c r="P49" s="20" t="n"/>
      <c r="Q49" s="20" t="n"/>
      <c r="R49" s="6" t="n"/>
      <c r="T49" s="17">
        <f>IF(NOT(OR(A49&lt;&gt;"",B49&lt;&gt;"",C49&lt;&gt;"",D49&lt;&gt;"",E49&lt;&gt;"",F49&lt;&gt;"",G49&lt;&gt;"",H49&lt;&gt;"",I49&lt;&gt;"",J49&lt;&gt;"",K49&lt;&gt;"",L49&lt;&gt;"",N49&lt;&gt;"",O49&lt;&gt;"",P49&lt;&gt;"",Q49&lt;&gt;"",R49&lt;&gt;"")),"",IF(NOT(AND(OR(B49="",COUNTIF('2. Proyectos'!$A$5:$A$54,B49)&gt;0),OR(C49="",COUNTIF(Listas!$CY$2:$CY$98,C49)&gt;0),OR(D49="",COUNTIF(Listas!$Q$2:$Q$4,D49)&gt;0),OR(E49="",AND(ISNUMBER(E49),E49&gt;0)),OR(F49="",COUNTIF(Listas!$T$2:$T$5,F49)&gt;0),OR(G49="",AND(ISNUMBER(G49),G49&gt;0)),OR(H49="",COUNTIF(Listas!$AO$2:$AO$3,H49)&gt;0),OR(I49="",COUNTIF(Listas!$AF$2:$AF$3,I49)&gt;0),OR(J49="",AND(ISNUMBER(J49),J49&gt;=2018,J49&lt;=2025)),OR(K49="",AND(ISNUMBER(K49),K49&gt;=1,K49&lt;=12)),OR(L49="",COUNTIF(Listas!$H$2:$H$250,L49)&gt;0),OR(N49="",AND(ISNUMBER(N49),N49&gt;0)),OR(O49="",AND(ISNUMBER(O49),O49&gt;0)),OR(P49="",AND(ISNUMBER(P49),P49&gt;=0)),OR(Q49="",COUNTIF(Listas!$BC$2:$BC$3,Q49)&gt;0))),"Dato inválido",IF(NOT(AND(A49&lt;&gt;"",B49&lt;&gt;"",D49&lt;&gt;"",E49&lt;&gt;"",F49&lt;&gt;"",G49&lt;&gt;"",H49&lt;&gt;"",I49&lt;&gt;"",J49&lt;&gt;"",K49&lt;&gt;"",L49&lt;&gt;"",N49&lt;&gt;"")),"Incompleta","OK")))</f>
        <v/>
      </c>
    </row>
    <row r="50">
      <c r="A50" s="8" t="n"/>
      <c r="B50" s="8" t="n"/>
      <c r="C50" s="8" t="n"/>
      <c r="D50" s="8" t="n"/>
      <c r="E50" s="14" t="n"/>
      <c r="F50" s="8" t="n"/>
      <c r="G50" s="14" t="n"/>
      <c r="H50" s="8" t="n"/>
      <c r="I50" s="8" t="n"/>
      <c r="J50" s="13" t="n"/>
      <c r="K50" s="13" t="n"/>
      <c r="L50" s="8" t="n"/>
      <c r="M50" s="15">
        <f>IFERROR(VLOOKUP(L50,Listas!$DK$2:$DL$250,2,FALSE),"")</f>
        <v/>
      </c>
      <c r="N50" s="14" t="n"/>
      <c r="O50" s="14" t="n"/>
      <c r="P50" s="16" t="n"/>
      <c r="Q50" s="16" t="n"/>
      <c r="R50" s="8" t="n"/>
      <c r="T50" s="17">
        <f>IF(NOT(OR(A50&lt;&gt;"",B50&lt;&gt;"",C50&lt;&gt;"",D50&lt;&gt;"",E50&lt;&gt;"",F50&lt;&gt;"",G50&lt;&gt;"",H50&lt;&gt;"",I50&lt;&gt;"",J50&lt;&gt;"",K50&lt;&gt;"",L50&lt;&gt;"",N50&lt;&gt;"",O50&lt;&gt;"",P50&lt;&gt;"",Q50&lt;&gt;"",R50&lt;&gt;"")),"",IF(NOT(AND(OR(B50="",COUNTIF('2. Proyectos'!$A$5:$A$54,B50)&gt;0),OR(C50="",COUNTIF(Listas!$CY$2:$CY$98,C50)&gt;0),OR(D50="",COUNTIF(Listas!$Q$2:$Q$4,D50)&gt;0),OR(E50="",AND(ISNUMBER(E50),E50&gt;0)),OR(F50="",COUNTIF(Listas!$T$2:$T$5,F50)&gt;0),OR(G50="",AND(ISNUMBER(G50),G50&gt;0)),OR(H50="",COUNTIF(Listas!$AO$2:$AO$3,H50)&gt;0),OR(I50="",COUNTIF(Listas!$AF$2:$AF$3,I50)&gt;0),OR(J50="",AND(ISNUMBER(J50),J50&gt;=2018,J50&lt;=2025)),OR(K50="",AND(ISNUMBER(K50),K50&gt;=1,K50&lt;=12)),OR(L50="",COUNTIF(Listas!$H$2:$H$250,L50)&gt;0),OR(N50="",AND(ISNUMBER(N50),N50&gt;0)),OR(O50="",AND(ISNUMBER(O50),O50&gt;0)),OR(P50="",AND(ISNUMBER(P50),P50&gt;=0)),OR(Q50="",COUNTIF(Listas!$BC$2:$BC$3,Q50)&gt;0))),"Dato inválido",IF(NOT(AND(A50&lt;&gt;"",B50&lt;&gt;"",D50&lt;&gt;"",E50&lt;&gt;"",F50&lt;&gt;"",G50&lt;&gt;"",H50&lt;&gt;"",I50&lt;&gt;"",J50&lt;&gt;"",K50&lt;&gt;"",L50&lt;&gt;"",N50&lt;&gt;"")),"Incompleta","OK")))</f>
        <v/>
      </c>
    </row>
    <row r="51">
      <c r="A51" s="6" t="n"/>
      <c r="B51" s="6" t="n"/>
      <c r="C51" s="6" t="n"/>
      <c r="D51" s="6" t="n"/>
      <c r="E51" s="19" t="n"/>
      <c r="F51" s="6" t="n"/>
      <c r="G51" s="19" t="n"/>
      <c r="H51" s="6" t="n"/>
      <c r="I51" s="6" t="n"/>
      <c r="J51" s="18" t="n"/>
      <c r="K51" s="18" t="n"/>
      <c r="L51" s="6" t="n"/>
      <c r="M51" s="15">
        <f>IFERROR(VLOOKUP(L51,Listas!$DK$2:$DL$250,2,FALSE),"")</f>
        <v/>
      </c>
      <c r="N51" s="19" t="n"/>
      <c r="O51" s="19" t="n"/>
      <c r="P51" s="20" t="n"/>
      <c r="Q51" s="20" t="n"/>
      <c r="R51" s="6" t="n"/>
      <c r="T51" s="17">
        <f>IF(NOT(OR(A51&lt;&gt;"",B51&lt;&gt;"",C51&lt;&gt;"",D51&lt;&gt;"",E51&lt;&gt;"",F51&lt;&gt;"",G51&lt;&gt;"",H51&lt;&gt;"",I51&lt;&gt;"",J51&lt;&gt;"",K51&lt;&gt;"",L51&lt;&gt;"",N51&lt;&gt;"",O51&lt;&gt;"",P51&lt;&gt;"",Q51&lt;&gt;"",R51&lt;&gt;"")),"",IF(NOT(AND(OR(B51="",COUNTIF('2. Proyectos'!$A$5:$A$54,B51)&gt;0),OR(C51="",COUNTIF(Listas!$CY$2:$CY$98,C51)&gt;0),OR(D51="",COUNTIF(Listas!$Q$2:$Q$4,D51)&gt;0),OR(E51="",AND(ISNUMBER(E51),E51&gt;0)),OR(F51="",COUNTIF(Listas!$T$2:$T$5,F51)&gt;0),OR(G51="",AND(ISNUMBER(G51),G51&gt;0)),OR(H51="",COUNTIF(Listas!$AO$2:$AO$3,H51)&gt;0),OR(I51="",COUNTIF(Listas!$AF$2:$AF$3,I51)&gt;0),OR(J51="",AND(ISNUMBER(J51),J51&gt;=2018,J51&lt;=2025)),OR(K51="",AND(ISNUMBER(K51),K51&gt;=1,K51&lt;=12)),OR(L51="",COUNTIF(Listas!$H$2:$H$250,L51)&gt;0),OR(N51="",AND(ISNUMBER(N51),N51&gt;0)),OR(O51="",AND(ISNUMBER(O51),O51&gt;0)),OR(P51="",AND(ISNUMBER(P51),P51&gt;=0)),OR(Q51="",COUNTIF(Listas!$BC$2:$BC$3,Q51)&gt;0))),"Dato inválido",IF(NOT(AND(A51&lt;&gt;"",B51&lt;&gt;"",D51&lt;&gt;"",E51&lt;&gt;"",F51&lt;&gt;"",G51&lt;&gt;"",H51&lt;&gt;"",I51&lt;&gt;"",J51&lt;&gt;"",K51&lt;&gt;"",L51&lt;&gt;"",N51&lt;&gt;"")),"Incompleta","OK")))</f>
        <v/>
      </c>
    </row>
    <row r="52">
      <c r="A52" s="8" t="n"/>
      <c r="B52" s="8" t="n"/>
      <c r="C52" s="8" t="n"/>
      <c r="D52" s="8" t="n"/>
      <c r="E52" s="14" t="n"/>
      <c r="F52" s="8" t="n"/>
      <c r="G52" s="14" t="n"/>
      <c r="H52" s="8" t="n"/>
      <c r="I52" s="8" t="n"/>
      <c r="J52" s="13" t="n"/>
      <c r="K52" s="13" t="n"/>
      <c r="L52" s="8" t="n"/>
      <c r="M52" s="15">
        <f>IFERROR(VLOOKUP(L52,Listas!$DK$2:$DL$250,2,FALSE),"")</f>
        <v/>
      </c>
      <c r="N52" s="14" t="n"/>
      <c r="O52" s="14" t="n"/>
      <c r="P52" s="16" t="n"/>
      <c r="Q52" s="16" t="n"/>
      <c r="R52" s="8" t="n"/>
      <c r="T52" s="17">
        <f>IF(NOT(OR(A52&lt;&gt;"",B52&lt;&gt;"",C52&lt;&gt;"",D52&lt;&gt;"",E52&lt;&gt;"",F52&lt;&gt;"",G52&lt;&gt;"",H52&lt;&gt;"",I52&lt;&gt;"",J52&lt;&gt;"",K52&lt;&gt;"",L52&lt;&gt;"",N52&lt;&gt;"",O52&lt;&gt;"",P52&lt;&gt;"",Q52&lt;&gt;"",R52&lt;&gt;"")),"",IF(NOT(AND(OR(B52="",COUNTIF('2. Proyectos'!$A$5:$A$54,B52)&gt;0),OR(C52="",COUNTIF(Listas!$CY$2:$CY$98,C52)&gt;0),OR(D52="",COUNTIF(Listas!$Q$2:$Q$4,D52)&gt;0),OR(E52="",AND(ISNUMBER(E52),E52&gt;0)),OR(F52="",COUNTIF(Listas!$T$2:$T$5,F52)&gt;0),OR(G52="",AND(ISNUMBER(G52),G52&gt;0)),OR(H52="",COUNTIF(Listas!$AO$2:$AO$3,H52)&gt;0),OR(I52="",COUNTIF(Listas!$AF$2:$AF$3,I52)&gt;0),OR(J52="",AND(ISNUMBER(J52),J52&gt;=2018,J52&lt;=2025)),OR(K52="",AND(ISNUMBER(K52),K52&gt;=1,K52&lt;=12)),OR(L52="",COUNTIF(Listas!$H$2:$H$250,L52)&gt;0),OR(N52="",AND(ISNUMBER(N52),N52&gt;0)),OR(O52="",AND(ISNUMBER(O52),O52&gt;0)),OR(P52="",AND(ISNUMBER(P52),P52&gt;=0)),OR(Q52="",COUNTIF(Listas!$BC$2:$BC$3,Q52)&gt;0))),"Dato inválido",IF(NOT(AND(A52&lt;&gt;"",B52&lt;&gt;"",D52&lt;&gt;"",E52&lt;&gt;"",F52&lt;&gt;"",G52&lt;&gt;"",H52&lt;&gt;"",I52&lt;&gt;"",J52&lt;&gt;"",K52&lt;&gt;"",L52&lt;&gt;"",N52&lt;&gt;"")),"Incompleta","OK")))</f>
        <v/>
      </c>
    </row>
    <row r="53">
      <c r="A53" s="6" t="n"/>
      <c r="B53" s="6" t="n"/>
      <c r="C53" s="6" t="n"/>
      <c r="D53" s="6" t="n"/>
      <c r="E53" s="19" t="n"/>
      <c r="F53" s="6" t="n"/>
      <c r="G53" s="19" t="n"/>
      <c r="H53" s="6" t="n"/>
      <c r="I53" s="6" t="n"/>
      <c r="J53" s="18" t="n"/>
      <c r="K53" s="18" t="n"/>
      <c r="L53" s="6" t="n"/>
      <c r="M53" s="15">
        <f>IFERROR(VLOOKUP(L53,Listas!$DK$2:$DL$250,2,FALSE),"")</f>
        <v/>
      </c>
      <c r="N53" s="19" t="n"/>
      <c r="O53" s="19" t="n"/>
      <c r="P53" s="20" t="n"/>
      <c r="Q53" s="20" t="n"/>
      <c r="R53" s="6" t="n"/>
      <c r="T53" s="17">
        <f>IF(NOT(OR(A53&lt;&gt;"",B53&lt;&gt;"",C53&lt;&gt;"",D53&lt;&gt;"",E53&lt;&gt;"",F53&lt;&gt;"",G53&lt;&gt;"",H53&lt;&gt;"",I53&lt;&gt;"",J53&lt;&gt;"",K53&lt;&gt;"",L53&lt;&gt;"",N53&lt;&gt;"",O53&lt;&gt;"",P53&lt;&gt;"",Q53&lt;&gt;"",R53&lt;&gt;"")),"",IF(NOT(AND(OR(B53="",COUNTIF('2. Proyectos'!$A$5:$A$54,B53)&gt;0),OR(C53="",COUNTIF(Listas!$CY$2:$CY$98,C53)&gt;0),OR(D53="",COUNTIF(Listas!$Q$2:$Q$4,D53)&gt;0),OR(E53="",AND(ISNUMBER(E53),E53&gt;0)),OR(F53="",COUNTIF(Listas!$T$2:$T$5,F53)&gt;0),OR(G53="",AND(ISNUMBER(G53),G53&gt;0)),OR(H53="",COUNTIF(Listas!$AO$2:$AO$3,H53)&gt;0),OR(I53="",COUNTIF(Listas!$AF$2:$AF$3,I53)&gt;0),OR(J53="",AND(ISNUMBER(J53),J53&gt;=2018,J53&lt;=2025)),OR(K53="",AND(ISNUMBER(K53),K53&gt;=1,K53&lt;=12)),OR(L53="",COUNTIF(Listas!$H$2:$H$250,L53)&gt;0),OR(N53="",AND(ISNUMBER(N53),N53&gt;0)),OR(O53="",AND(ISNUMBER(O53),O53&gt;0)),OR(P53="",AND(ISNUMBER(P53),P53&gt;=0)),OR(Q53="",COUNTIF(Listas!$BC$2:$BC$3,Q53)&gt;0))),"Dato inválido",IF(NOT(AND(A53&lt;&gt;"",B53&lt;&gt;"",D53&lt;&gt;"",E53&lt;&gt;"",F53&lt;&gt;"",G53&lt;&gt;"",H53&lt;&gt;"",I53&lt;&gt;"",J53&lt;&gt;"",K53&lt;&gt;"",L53&lt;&gt;"",N53&lt;&gt;"")),"Incompleta","OK")))</f>
        <v/>
      </c>
    </row>
    <row r="54">
      <c r="A54" s="8" t="n"/>
      <c r="B54" s="8" t="n"/>
      <c r="C54" s="8" t="n"/>
      <c r="D54" s="8" t="n"/>
      <c r="E54" s="14" t="n"/>
      <c r="F54" s="8" t="n"/>
      <c r="G54" s="14" t="n"/>
      <c r="H54" s="8" t="n"/>
      <c r="I54" s="8" t="n"/>
      <c r="J54" s="13" t="n"/>
      <c r="K54" s="13" t="n"/>
      <c r="L54" s="8" t="n"/>
      <c r="M54" s="15">
        <f>IFERROR(VLOOKUP(L54,Listas!$DK$2:$DL$250,2,FALSE),"")</f>
        <v/>
      </c>
      <c r="N54" s="14" t="n"/>
      <c r="O54" s="14" t="n"/>
      <c r="P54" s="16" t="n"/>
      <c r="Q54" s="16" t="n"/>
      <c r="R54" s="8" t="n"/>
      <c r="T54" s="17">
        <f>IF(NOT(OR(A54&lt;&gt;"",B54&lt;&gt;"",C54&lt;&gt;"",D54&lt;&gt;"",E54&lt;&gt;"",F54&lt;&gt;"",G54&lt;&gt;"",H54&lt;&gt;"",I54&lt;&gt;"",J54&lt;&gt;"",K54&lt;&gt;"",L54&lt;&gt;"",N54&lt;&gt;"",O54&lt;&gt;"",P54&lt;&gt;"",Q54&lt;&gt;"",R54&lt;&gt;"")),"",IF(NOT(AND(OR(B54="",COUNTIF('2. Proyectos'!$A$5:$A$54,B54)&gt;0),OR(C54="",COUNTIF(Listas!$CY$2:$CY$98,C54)&gt;0),OR(D54="",COUNTIF(Listas!$Q$2:$Q$4,D54)&gt;0),OR(E54="",AND(ISNUMBER(E54),E54&gt;0)),OR(F54="",COUNTIF(Listas!$T$2:$T$5,F54)&gt;0),OR(G54="",AND(ISNUMBER(G54),G54&gt;0)),OR(H54="",COUNTIF(Listas!$AO$2:$AO$3,H54)&gt;0),OR(I54="",COUNTIF(Listas!$AF$2:$AF$3,I54)&gt;0),OR(J54="",AND(ISNUMBER(J54),J54&gt;=2018,J54&lt;=2025)),OR(K54="",AND(ISNUMBER(K54),K54&gt;=1,K54&lt;=12)),OR(L54="",COUNTIF(Listas!$H$2:$H$250,L54)&gt;0),OR(N54="",AND(ISNUMBER(N54),N54&gt;0)),OR(O54="",AND(ISNUMBER(O54),O54&gt;0)),OR(P54="",AND(ISNUMBER(P54),P54&gt;=0)),OR(Q54="",COUNTIF(Listas!$BC$2:$BC$3,Q54)&gt;0))),"Dato inválido",IF(NOT(AND(A54&lt;&gt;"",B54&lt;&gt;"",D54&lt;&gt;"",E54&lt;&gt;"",F54&lt;&gt;"",G54&lt;&gt;"",H54&lt;&gt;"",I54&lt;&gt;"",J54&lt;&gt;"",K54&lt;&gt;"",L54&lt;&gt;"",N54&lt;&gt;"")),"Incompleta","OK")))</f>
        <v/>
      </c>
    </row>
    <row r="55">
      <c r="A55" s="6" t="n"/>
      <c r="B55" s="6" t="n"/>
      <c r="C55" s="6" t="n"/>
      <c r="D55" s="6" t="n"/>
      <c r="E55" s="19" t="n"/>
      <c r="F55" s="6" t="n"/>
      <c r="G55" s="19" t="n"/>
      <c r="H55" s="6" t="n"/>
      <c r="I55" s="6" t="n"/>
      <c r="J55" s="18" t="n"/>
      <c r="K55" s="18" t="n"/>
      <c r="L55" s="6" t="n"/>
      <c r="M55" s="15">
        <f>IFERROR(VLOOKUP(L55,Listas!$DK$2:$DL$250,2,FALSE),"")</f>
        <v/>
      </c>
      <c r="N55" s="19" t="n"/>
      <c r="O55" s="19" t="n"/>
      <c r="P55" s="20" t="n"/>
      <c r="Q55" s="20" t="n"/>
      <c r="R55" s="6" t="n"/>
      <c r="T55" s="17">
        <f>IF(NOT(OR(A55&lt;&gt;"",B55&lt;&gt;"",C55&lt;&gt;"",D55&lt;&gt;"",E55&lt;&gt;"",F55&lt;&gt;"",G55&lt;&gt;"",H55&lt;&gt;"",I55&lt;&gt;"",J55&lt;&gt;"",K55&lt;&gt;"",L55&lt;&gt;"",N55&lt;&gt;"",O55&lt;&gt;"",P55&lt;&gt;"",Q55&lt;&gt;"",R55&lt;&gt;"")),"",IF(NOT(AND(OR(B55="",COUNTIF('2. Proyectos'!$A$5:$A$54,B55)&gt;0),OR(C55="",COUNTIF(Listas!$CY$2:$CY$98,C55)&gt;0),OR(D55="",COUNTIF(Listas!$Q$2:$Q$4,D55)&gt;0),OR(E55="",AND(ISNUMBER(E55),E55&gt;0)),OR(F55="",COUNTIF(Listas!$T$2:$T$5,F55)&gt;0),OR(G55="",AND(ISNUMBER(G55),G55&gt;0)),OR(H55="",COUNTIF(Listas!$AO$2:$AO$3,H55)&gt;0),OR(I55="",COUNTIF(Listas!$AF$2:$AF$3,I55)&gt;0),OR(J55="",AND(ISNUMBER(J55),J55&gt;=2018,J55&lt;=2025)),OR(K55="",AND(ISNUMBER(K55),K55&gt;=1,K55&lt;=12)),OR(L55="",COUNTIF(Listas!$H$2:$H$250,L55)&gt;0),OR(N55="",AND(ISNUMBER(N55),N55&gt;0)),OR(O55="",AND(ISNUMBER(O55),O55&gt;0)),OR(P55="",AND(ISNUMBER(P55),P55&gt;=0)),OR(Q55="",COUNTIF(Listas!$BC$2:$BC$3,Q55)&gt;0))),"Dato inválido",IF(NOT(AND(A55&lt;&gt;"",B55&lt;&gt;"",D55&lt;&gt;"",E55&lt;&gt;"",F55&lt;&gt;"",G55&lt;&gt;"",H55&lt;&gt;"",I55&lt;&gt;"",J55&lt;&gt;"",K55&lt;&gt;"",L55&lt;&gt;"",N55&lt;&gt;"")),"Incompleta","OK")))</f>
        <v/>
      </c>
    </row>
    <row r="56">
      <c r="A56" s="8" t="n"/>
      <c r="B56" s="8" t="n"/>
      <c r="C56" s="8" t="n"/>
      <c r="D56" s="8" t="n"/>
      <c r="E56" s="14" t="n"/>
      <c r="F56" s="8" t="n"/>
      <c r="G56" s="14" t="n"/>
      <c r="H56" s="8" t="n"/>
      <c r="I56" s="8" t="n"/>
      <c r="J56" s="13" t="n"/>
      <c r="K56" s="13" t="n"/>
      <c r="L56" s="8" t="n"/>
      <c r="M56" s="15">
        <f>IFERROR(VLOOKUP(L56,Listas!$DK$2:$DL$250,2,FALSE),"")</f>
        <v/>
      </c>
      <c r="N56" s="14" t="n"/>
      <c r="O56" s="14" t="n"/>
      <c r="P56" s="16" t="n"/>
      <c r="Q56" s="16" t="n"/>
      <c r="R56" s="8" t="n"/>
      <c r="T56" s="17">
        <f>IF(NOT(OR(A56&lt;&gt;"",B56&lt;&gt;"",C56&lt;&gt;"",D56&lt;&gt;"",E56&lt;&gt;"",F56&lt;&gt;"",G56&lt;&gt;"",H56&lt;&gt;"",I56&lt;&gt;"",J56&lt;&gt;"",K56&lt;&gt;"",L56&lt;&gt;"",N56&lt;&gt;"",O56&lt;&gt;"",P56&lt;&gt;"",Q56&lt;&gt;"",R56&lt;&gt;"")),"",IF(NOT(AND(OR(B56="",COUNTIF('2. Proyectos'!$A$5:$A$54,B56)&gt;0),OR(C56="",COUNTIF(Listas!$CY$2:$CY$98,C56)&gt;0),OR(D56="",COUNTIF(Listas!$Q$2:$Q$4,D56)&gt;0),OR(E56="",AND(ISNUMBER(E56),E56&gt;0)),OR(F56="",COUNTIF(Listas!$T$2:$T$5,F56)&gt;0),OR(G56="",AND(ISNUMBER(G56),G56&gt;0)),OR(H56="",COUNTIF(Listas!$AO$2:$AO$3,H56)&gt;0),OR(I56="",COUNTIF(Listas!$AF$2:$AF$3,I56)&gt;0),OR(J56="",AND(ISNUMBER(J56),J56&gt;=2018,J56&lt;=2025)),OR(K56="",AND(ISNUMBER(K56),K56&gt;=1,K56&lt;=12)),OR(L56="",COUNTIF(Listas!$H$2:$H$250,L56)&gt;0),OR(N56="",AND(ISNUMBER(N56),N56&gt;0)),OR(O56="",AND(ISNUMBER(O56),O56&gt;0)),OR(P56="",AND(ISNUMBER(P56),P56&gt;=0)),OR(Q56="",COUNTIF(Listas!$BC$2:$BC$3,Q56)&gt;0))),"Dato inválido",IF(NOT(AND(A56&lt;&gt;"",B56&lt;&gt;"",D56&lt;&gt;"",E56&lt;&gt;"",F56&lt;&gt;"",G56&lt;&gt;"",H56&lt;&gt;"",I56&lt;&gt;"",J56&lt;&gt;"",K56&lt;&gt;"",L56&lt;&gt;"",N56&lt;&gt;"")),"Incompleta","OK")))</f>
        <v/>
      </c>
    </row>
    <row r="57">
      <c r="A57" s="6" t="n"/>
      <c r="B57" s="6" t="n"/>
      <c r="C57" s="6" t="n"/>
      <c r="D57" s="6" t="n"/>
      <c r="E57" s="19" t="n"/>
      <c r="F57" s="6" t="n"/>
      <c r="G57" s="19" t="n"/>
      <c r="H57" s="6" t="n"/>
      <c r="I57" s="6" t="n"/>
      <c r="J57" s="18" t="n"/>
      <c r="K57" s="18" t="n"/>
      <c r="L57" s="6" t="n"/>
      <c r="M57" s="15">
        <f>IFERROR(VLOOKUP(L57,Listas!$DK$2:$DL$250,2,FALSE),"")</f>
        <v/>
      </c>
      <c r="N57" s="19" t="n"/>
      <c r="O57" s="19" t="n"/>
      <c r="P57" s="20" t="n"/>
      <c r="Q57" s="20" t="n"/>
      <c r="R57" s="6" t="n"/>
      <c r="T57" s="17">
        <f>IF(NOT(OR(A57&lt;&gt;"",B57&lt;&gt;"",C57&lt;&gt;"",D57&lt;&gt;"",E57&lt;&gt;"",F57&lt;&gt;"",G57&lt;&gt;"",H57&lt;&gt;"",I57&lt;&gt;"",J57&lt;&gt;"",K57&lt;&gt;"",L57&lt;&gt;"",N57&lt;&gt;"",O57&lt;&gt;"",P57&lt;&gt;"",Q57&lt;&gt;"",R57&lt;&gt;"")),"",IF(NOT(AND(OR(B57="",COUNTIF('2. Proyectos'!$A$5:$A$54,B57)&gt;0),OR(C57="",COUNTIF(Listas!$CY$2:$CY$98,C57)&gt;0),OR(D57="",COUNTIF(Listas!$Q$2:$Q$4,D57)&gt;0),OR(E57="",AND(ISNUMBER(E57),E57&gt;0)),OR(F57="",COUNTIF(Listas!$T$2:$T$5,F57)&gt;0),OR(G57="",AND(ISNUMBER(G57),G57&gt;0)),OR(H57="",COUNTIF(Listas!$AO$2:$AO$3,H57)&gt;0),OR(I57="",COUNTIF(Listas!$AF$2:$AF$3,I57)&gt;0),OR(J57="",AND(ISNUMBER(J57),J57&gt;=2018,J57&lt;=2025)),OR(K57="",AND(ISNUMBER(K57),K57&gt;=1,K57&lt;=12)),OR(L57="",COUNTIF(Listas!$H$2:$H$250,L57)&gt;0),OR(N57="",AND(ISNUMBER(N57),N57&gt;0)),OR(O57="",AND(ISNUMBER(O57),O57&gt;0)),OR(P57="",AND(ISNUMBER(P57),P57&gt;=0)),OR(Q57="",COUNTIF(Listas!$BC$2:$BC$3,Q57)&gt;0))),"Dato inválido",IF(NOT(AND(A57&lt;&gt;"",B57&lt;&gt;"",D57&lt;&gt;"",E57&lt;&gt;"",F57&lt;&gt;"",G57&lt;&gt;"",H57&lt;&gt;"",I57&lt;&gt;"",J57&lt;&gt;"",K57&lt;&gt;"",L57&lt;&gt;"",N57&lt;&gt;"")),"Incompleta","OK")))</f>
        <v/>
      </c>
    </row>
    <row r="58">
      <c r="A58" s="8" t="n"/>
      <c r="B58" s="8" t="n"/>
      <c r="C58" s="8" t="n"/>
      <c r="D58" s="8" t="n"/>
      <c r="E58" s="14" t="n"/>
      <c r="F58" s="8" t="n"/>
      <c r="G58" s="14" t="n"/>
      <c r="H58" s="8" t="n"/>
      <c r="I58" s="8" t="n"/>
      <c r="J58" s="13" t="n"/>
      <c r="K58" s="13" t="n"/>
      <c r="L58" s="8" t="n"/>
      <c r="M58" s="15">
        <f>IFERROR(VLOOKUP(L58,Listas!$DK$2:$DL$250,2,FALSE),"")</f>
        <v/>
      </c>
      <c r="N58" s="14" t="n"/>
      <c r="O58" s="14" t="n"/>
      <c r="P58" s="16" t="n"/>
      <c r="Q58" s="16" t="n"/>
      <c r="R58" s="8" t="n"/>
      <c r="T58" s="17">
        <f>IF(NOT(OR(A58&lt;&gt;"",B58&lt;&gt;"",C58&lt;&gt;"",D58&lt;&gt;"",E58&lt;&gt;"",F58&lt;&gt;"",G58&lt;&gt;"",H58&lt;&gt;"",I58&lt;&gt;"",J58&lt;&gt;"",K58&lt;&gt;"",L58&lt;&gt;"",N58&lt;&gt;"",O58&lt;&gt;"",P58&lt;&gt;"",Q58&lt;&gt;"",R58&lt;&gt;"")),"",IF(NOT(AND(OR(B58="",COUNTIF('2. Proyectos'!$A$5:$A$54,B58)&gt;0),OR(C58="",COUNTIF(Listas!$CY$2:$CY$98,C58)&gt;0),OR(D58="",COUNTIF(Listas!$Q$2:$Q$4,D58)&gt;0),OR(E58="",AND(ISNUMBER(E58),E58&gt;0)),OR(F58="",COUNTIF(Listas!$T$2:$T$5,F58)&gt;0),OR(G58="",AND(ISNUMBER(G58),G58&gt;0)),OR(H58="",COUNTIF(Listas!$AO$2:$AO$3,H58)&gt;0),OR(I58="",COUNTIF(Listas!$AF$2:$AF$3,I58)&gt;0),OR(J58="",AND(ISNUMBER(J58),J58&gt;=2018,J58&lt;=2025)),OR(K58="",AND(ISNUMBER(K58),K58&gt;=1,K58&lt;=12)),OR(L58="",COUNTIF(Listas!$H$2:$H$250,L58)&gt;0),OR(N58="",AND(ISNUMBER(N58),N58&gt;0)),OR(O58="",AND(ISNUMBER(O58),O58&gt;0)),OR(P58="",AND(ISNUMBER(P58),P58&gt;=0)),OR(Q58="",COUNTIF(Listas!$BC$2:$BC$3,Q58)&gt;0))),"Dato inválido",IF(NOT(AND(A58&lt;&gt;"",B58&lt;&gt;"",D58&lt;&gt;"",E58&lt;&gt;"",F58&lt;&gt;"",G58&lt;&gt;"",H58&lt;&gt;"",I58&lt;&gt;"",J58&lt;&gt;"",K58&lt;&gt;"",L58&lt;&gt;"",N58&lt;&gt;"")),"Incompleta","OK")))</f>
        <v/>
      </c>
    </row>
    <row r="59">
      <c r="A59" s="6" t="n"/>
      <c r="B59" s="6" t="n"/>
      <c r="C59" s="6" t="n"/>
      <c r="D59" s="6" t="n"/>
      <c r="E59" s="19" t="n"/>
      <c r="F59" s="6" t="n"/>
      <c r="G59" s="19" t="n"/>
      <c r="H59" s="6" t="n"/>
      <c r="I59" s="6" t="n"/>
      <c r="J59" s="18" t="n"/>
      <c r="K59" s="18" t="n"/>
      <c r="L59" s="6" t="n"/>
      <c r="M59" s="15">
        <f>IFERROR(VLOOKUP(L59,Listas!$DK$2:$DL$250,2,FALSE),"")</f>
        <v/>
      </c>
      <c r="N59" s="19" t="n"/>
      <c r="O59" s="19" t="n"/>
      <c r="P59" s="20" t="n"/>
      <c r="Q59" s="20" t="n"/>
      <c r="R59" s="6" t="n"/>
      <c r="T59" s="17">
        <f>IF(NOT(OR(A59&lt;&gt;"",B59&lt;&gt;"",C59&lt;&gt;"",D59&lt;&gt;"",E59&lt;&gt;"",F59&lt;&gt;"",G59&lt;&gt;"",H59&lt;&gt;"",I59&lt;&gt;"",J59&lt;&gt;"",K59&lt;&gt;"",L59&lt;&gt;"",N59&lt;&gt;"",O59&lt;&gt;"",P59&lt;&gt;"",Q59&lt;&gt;"",R59&lt;&gt;"")),"",IF(NOT(AND(OR(B59="",COUNTIF('2. Proyectos'!$A$5:$A$54,B59)&gt;0),OR(C59="",COUNTIF(Listas!$CY$2:$CY$98,C59)&gt;0),OR(D59="",COUNTIF(Listas!$Q$2:$Q$4,D59)&gt;0),OR(E59="",AND(ISNUMBER(E59),E59&gt;0)),OR(F59="",COUNTIF(Listas!$T$2:$T$5,F59)&gt;0),OR(G59="",AND(ISNUMBER(G59),G59&gt;0)),OR(H59="",COUNTIF(Listas!$AO$2:$AO$3,H59)&gt;0),OR(I59="",COUNTIF(Listas!$AF$2:$AF$3,I59)&gt;0),OR(J59="",AND(ISNUMBER(J59),J59&gt;=2018,J59&lt;=2025)),OR(K59="",AND(ISNUMBER(K59),K59&gt;=1,K59&lt;=12)),OR(L59="",COUNTIF(Listas!$H$2:$H$250,L59)&gt;0),OR(N59="",AND(ISNUMBER(N59),N59&gt;0)),OR(O59="",AND(ISNUMBER(O59),O59&gt;0)),OR(P59="",AND(ISNUMBER(P59),P59&gt;=0)),OR(Q59="",COUNTIF(Listas!$BC$2:$BC$3,Q59)&gt;0))),"Dato inválido",IF(NOT(AND(A59&lt;&gt;"",B59&lt;&gt;"",D59&lt;&gt;"",E59&lt;&gt;"",F59&lt;&gt;"",G59&lt;&gt;"",H59&lt;&gt;"",I59&lt;&gt;"",J59&lt;&gt;"",K59&lt;&gt;"",L59&lt;&gt;"",N59&lt;&gt;"")),"Incompleta","OK")))</f>
        <v/>
      </c>
    </row>
    <row r="60">
      <c r="A60" s="8" t="n"/>
      <c r="B60" s="8" t="n"/>
      <c r="C60" s="8" t="n"/>
      <c r="D60" s="8" t="n"/>
      <c r="E60" s="14" t="n"/>
      <c r="F60" s="8" t="n"/>
      <c r="G60" s="14" t="n"/>
      <c r="H60" s="8" t="n"/>
      <c r="I60" s="8" t="n"/>
      <c r="J60" s="13" t="n"/>
      <c r="K60" s="13" t="n"/>
      <c r="L60" s="8" t="n"/>
      <c r="M60" s="15">
        <f>IFERROR(VLOOKUP(L60,Listas!$DK$2:$DL$250,2,FALSE),"")</f>
        <v/>
      </c>
      <c r="N60" s="14" t="n"/>
      <c r="O60" s="14" t="n"/>
      <c r="P60" s="16" t="n"/>
      <c r="Q60" s="16" t="n"/>
      <c r="R60" s="8" t="n"/>
      <c r="T60" s="17">
        <f>IF(NOT(OR(A60&lt;&gt;"",B60&lt;&gt;"",C60&lt;&gt;"",D60&lt;&gt;"",E60&lt;&gt;"",F60&lt;&gt;"",G60&lt;&gt;"",H60&lt;&gt;"",I60&lt;&gt;"",J60&lt;&gt;"",K60&lt;&gt;"",L60&lt;&gt;"",N60&lt;&gt;"",O60&lt;&gt;"",P60&lt;&gt;"",Q60&lt;&gt;"",R60&lt;&gt;"")),"",IF(NOT(AND(OR(B60="",COUNTIF('2. Proyectos'!$A$5:$A$54,B60)&gt;0),OR(C60="",COUNTIF(Listas!$CY$2:$CY$98,C60)&gt;0),OR(D60="",COUNTIF(Listas!$Q$2:$Q$4,D60)&gt;0),OR(E60="",AND(ISNUMBER(E60),E60&gt;0)),OR(F60="",COUNTIF(Listas!$T$2:$T$5,F60)&gt;0),OR(G60="",AND(ISNUMBER(G60),G60&gt;0)),OR(H60="",COUNTIF(Listas!$AO$2:$AO$3,H60)&gt;0),OR(I60="",COUNTIF(Listas!$AF$2:$AF$3,I60)&gt;0),OR(J60="",AND(ISNUMBER(J60),J60&gt;=2018,J60&lt;=2025)),OR(K60="",AND(ISNUMBER(K60),K60&gt;=1,K60&lt;=12)),OR(L60="",COUNTIF(Listas!$H$2:$H$250,L60)&gt;0),OR(N60="",AND(ISNUMBER(N60),N60&gt;0)),OR(O60="",AND(ISNUMBER(O60),O60&gt;0)),OR(P60="",AND(ISNUMBER(P60),P60&gt;=0)),OR(Q60="",COUNTIF(Listas!$BC$2:$BC$3,Q60)&gt;0))),"Dato inválido",IF(NOT(AND(A60&lt;&gt;"",B60&lt;&gt;"",D60&lt;&gt;"",E60&lt;&gt;"",F60&lt;&gt;"",G60&lt;&gt;"",H60&lt;&gt;"",I60&lt;&gt;"",J60&lt;&gt;"",K60&lt;&gt;"",L60&lt;&gt;"",N60&lt;&gt;"")),"Incompleta","OK")))</f>
        <v/>
      </c>
    </row>
    <row r="61">
      <c r="A61" s="6" t="n"/>
      <c r="B61" s="6" t="n"/>
      <c r="C61" s="6" t="n"/>
      <c r="D61" s="6" t="n"/>
      <c r="E61" s="19" t="n"/>
      <c r="F61" s="6" t="n"/>
      <c r="G61" s="19" t="n"/>
      <c r="H61" s="6" t="n"/>
      <c r="I61" s="6" t="n"/>
      <c r="J61" s="18" t="n"/>
      <c r="K61" s="18" t="n"/>
      <c r="L61" s="6" t="n"/>
      <c r="M61" s="15">
        <f>IFERROR(VLOOKUP(L61,Listas!$DK$2:$DL$250,2,FALSE),"")</f>
        <v/>
      </c>
      <c r="N61" s="19" t="n"/>
      <c r="O61" s="19" t="n"/>
      <c r="P61" s="20" t="n"/>
      <c r="Q61" s="20" t="n"/>
      <c r="R61" s="6" t="n"/>
      <c r="T61" s="17">
        <f>IF(NOT(OR(A61&lt;&gt;"",B61&lt;&gt;"",C61&lt;&gt;"",D61&lt;&gt;"",E61&lt;&gt;"",F61&lt;&gt;"",G61&lt;&gt;"",H61&lt;&gt;"",I61&lt;&gt;"",J61&lt;&gt;"",K61&lt;&gt;"",L61&lt;&gt;"",N61&lt;&gt;"",O61&lt;&gt;"",P61&lt;&gt;"",Q61&lt;&gt;"",R61&lt;&gt;"")),"",IF(NOT(AND(OR(B61="",COUNTIF('2. Proyectos'!$A$5:$A$54,B61)&gt;0),OR(C61="",COUNTIF(Listas!$CY$2:$CY$98,C61)&gt;0),OR(D61="",COUNTIF(Listas!$Q$2:$Q$4,D61)&gt;0),OR(E61="",AND(ISNUMBER(E61),E61&gt;0)),OR(F61="",COUNTIF(Listas!$T$2:$T$5,F61)&gt;0),OR(G61="",AND(ISNUMBER(G61),G61&gt;0)),OR(H61="",COUNTIF(Listas!$AO$2:$AO$3,H61)&gt;0),OR(I61="",COUNTIF(Listas!$AF$2:$AF$3,I61)&gt;0),OR(J61="",AND(ISNUMBER(J61),J61&gt;=2018,J61&lt;=2025)),OR(K61="",AND(ISNUMBER(K61),K61&gt;=1,K61&lt;=12)),OR(L61="",COUNTIF(Listas!$H$2:$H$250,L61)&gt;0),OR(N61="",AND(ISNUMBER(N61),N61&gt;0)),OR(O61="",AND(ISNUMBER(O61),O61&gt;0)),OR(P61="",AND(ISNUMBER(P61),P61&gt;=0)),OR(Q61="",COUNTIF(Listas!$BC$2:$BC$3,Q61)&gt;0))),"Dato inválido",IF(NOT(AND(A61&lt;&gt;"",B61&lt;&gt;"",D61&lt;&gt;"",E61&lt;&gt;"",F61&lt;&gt;"",G61&lt;&gt;"",H61&lt;&gt;"",I61&lt;&gt;"",J61&lt;&gt;"",K61&lt;&gt;"",L61&lt;&gt;"",N61&lt;&gt;"")),"Incompleta","OK")))</f>
        <v/>
      </c>
    </row>
    <row r="62">
      <c r="A62" s="8" t="n"/>
      <c r="B62" s="8" t="n"/>
      <c r="C62" s="8" t="n"/>
      <c r="D62" s="8" t="n"/>
      <c r="E62" s="14" t="n"/>
      <c r="F62" s="8" t="n"/>
      <c r="G62" s="14" t="n"/>
      <c r="H62" s="8" t="n"/>
      <c r="I62" s="8" t="n"/>
      <c r="J62" s="13" t="n"/>
      <c r="K62" s="13" t="n"/>
      <c r="L62" s="8" t="n"/>
      <c r="M62" s="15">
        <f>IFERROR(VLOOKUP(L62,Listas!$DK$2:$DL$250,2,FALSE),"")</f>
        <v/>
      </c>
      <c r="N62" s="14" t="n"/>
      <c r="O62" s="14" t="n"/>
      <c r="P62" s="16" t="n"/>
      <c r="Q62" s="16" t="n"/>
      <c r="R62" s="8" t="n"/>
      <c r="T62" s="17">
        <f>IF(NOT(OR(A62&lt;&gt;"",B62&lt;&gt;"",C62&lt;&gt;"",D62&lt;&gt;"",E62&lt;&gt;"",F62&lt;&gt;"",G62&lt;&gt;"",H62&lt;&gt;"",I62&lt;&gt;"",J62&lt;&gt;"",K62&lt;&gt;"",L62&lt;&gt;"",N62&lt;&gt;"",O62&lt;&gt;"",P62&lt;&gt;"",Q62&lt;&gt;"",R62&lt;&gt;"")),"",IF(NOT(AND(OR(B62="",COUNTIF('2. Proyectos'!$A$5:$A$54,B62)&gt;0),OR(C62="",COUNTIF(Listas!$CY$2:$CY$98,C62)&gt;0),OR(D62="",COUNTIF(Listas!$Q$2:$Q$4,D62)&gt;0),OR(E62="",AND(ISNUMBER(E62),E62&gt;0)),OR(F62="",COUNTIF(Listas!$T$2:$T$5,F62)&gt;0),OR(G62="",AND(ISNUMBER(G62),G62&gt;0)),OR(H62="",COUNTIF(Listas!$AO$2:$AO$3,H62)&gt;0),OR(I62="",COUNTIF(Listas!$AF$2:$AF$3,I62)&gt;0),OR(J62="",AND(ISNUMBER(J62),J62&gt;=2018,J62&lt;=2025)),OR(K62="",AND(ISNUMBER(K62),K62&gt;=1,K62&lt;=12)),OR(L62="",COUNTIF(Listas!$H$2:$H$250,L62)&gt;0),OR(N62="",AND(ISNUMBER(N62),N62&gt;0)),OR(O62="",AND(ISNUMBER(O62),O62&gt;0)),OR(P62="",AND(ISNUMBER(P62),P62&gt;=0)),OR(Q62="",COUNTIF(Listas!$BC$2:$BC$3,Q62)&gt;0))),"Dato inválido",IF(NOT(AND(A62&lt;&gt;"",B62&lt;&gt;"",D62&lt;&gt;"",E62&lt;&gt;"",F62&lt;&gt;"",G62&lt;&gt;"",H62&lt;&gt;"",I62&lt;&gt;"",J62&lt;&gt;"",K62&lt;&gt;"",L62&lt;&gt;"",N62&lt;&gt;"")),"Incompleta","OK")))</f>
        <v/>
      </c>
    </row>
    <row r="63">
      <c r="A63" s="6" t="n"/>
      <c r="B63" s="6" t="n"/>
      <c r="C63" s="6" t="n"/>
      <c r="D63" s="6" t="n"/>
      <c r="E63" s="19" t="n"/>
      <c r="F63" s="6" t="n"/>
      <c r="G63" s="19" t="n"/>
      <c r="H63" s="6" t="n"/>
      <c r="I63" s="6" t="n"/>
      <c r="J63" s="18" t="n"/>
      <c r="K63" s="18" t="n"/>
      <c r="L63" s="6" t="n"/>
      <c r="M63" s="15">
        <f>IFERROR(VLOOKUP(L63,Listas!$DK$2:$DL$250,2,FALSE),"")</f>
        <v/>
      </c>
      <c r="N63" s="19" t="n"/>
      <c r="O63" s="19" t="n"/>
      <c r="P63" s="20" t="n"/>
      <c r="Q63" s="20" t="n"/>
      <c r="R63" s="6" t="n"/>
      <c r="T63" s="17">
        <f>IF(NOT(OR(A63&lt;&gt;"",B63&lt;&gt;"",C63&lt;&gt;"",D63&lt;&gt;"",E63&lt;&gt;"",F63&lt;&gt;"",G63&lt;&gt;"",H63&lt;&gt;"",I63&lt;&gt;"",J63&lt;&gt;"",K63&lt;&gt;"",L63&lt;&gt;"",N63&lt;&gt;"",O63&lt;&gt;"",P63&lt;&gt;"",Q63&lt;&gt;"",R63&lt;&gt;"")),"",IF(NOT(AND(OR(B63="",COUNTIF('2. Proyectos'!$A$5:$A$54,B63)&gt;0),OR(C63="",COUNTIF(Listas!$CY$2:$CY$98,C63)&gt;0),OR(D63="",COUNTIF(Listas!$Q$2:$Q$4,D63)&gt;0),OR(E63="",AND(ISNUMBER(E63),E63&gt;0)),OR(F63="",COUNTIF(Listas!$T$2:$T$5,F63)&gt;0),OR(G63="",AND(ISNUMBER(G63),G63&gt;0)),OR(H63="",COUNTIF(Listas!$AO$2:$AO$3,H63)&gt;0),OR(I63="",COUNTIF(Listas!$AF$2:$AF$3,I63)&gt;0),OR(J63="",AND(ISNUMBER(J63),J63&gt;=2018,J63&lt;=2025)),OR(K63="",AND(ISNUMBER(K63),K63&gt;=1,K63&lt;=12)),OR(L63="",COUNTIF(Listas!$H$2:$H$250,L63)&gt;0),OR(N63="",AND(ISNUMBER(N63),N63&gt;0)),OR(O63="",AND(ISNUMBER(O63),O63&gt;0)),OR(P63="",AND(ISNUMBER(P63),P63&gt;=0)),OR(Q63="",COUNTIF(Listas!$BC$2:$BC$3,Q63)&gt;0))),"Dato inválido",IF(NOT(AND(A63&lt;&gt;"",B63&lt;&gt;"",D63&lt;&gt;"",E63&lt;&gt;"",F63&lt;&gt;"",G63&lt;&gt;"",H63&lt;&gt;"",I63&lt;&gt;"",J63&lt;&gt;"",K63&lt;&gt;"",L63&lt;&gt;"",N63&lt;&gt;"")),"Incompleta","OK")))</f>
        <v/>
      </c>
    </row>
    <row r="64">
      <c r="A64" s="8" t="n"/>
      <c r="B64" s="8" t="n"/>
      <c r="C64" s="8" t="n"/>
      <c r="D64" s="8" t="n"/>
      <c r="E64" s="14" t="n"/>
      <c r="F64" s="8" t="n"/>
      <c r="G64" s="14" t="n"/>
      <c r="H64" s="8" t="n"/>
      <c r="I64" s="8" t="n"/>
      <c r="J64" s="13" t="n"/>
      <c r="K64" s="13" t="n"/>
      <c r="L64" s="8" t="n"/>
      <c r="M64" s="15">
        <f>IFERROR(VLOOKUP(L64,Listas!$DK$2:$DL$250,2,FALSE),"")</f>
        <v/>
      </c>
      <c r="N64" s="14" t="n"/>
      <c r="O64" s="14" t="n"/>
      <c r="P64" s="16" t="n"/>
      <c r="Q64" s="16" t="n"/>
      <c r="R64" s="8" t="n"/>
      <c r="T64" s="17">
        <f>IF(NOT(OR(A64&lt;&gt;"",B64&lt;&gt;"",C64&lt;&gt;"",D64&lt;&gt;"",E64&lt;&gt;"",F64&lt;&gt;"",G64&lt;&gt;"",H64&lt;&gt;"",I64&lt;&gt;"",J64&lt;&gt;"",K64&lt;&gt;"",L64&lt;&gt;"",N64&lt;&gt;"",O64&lt;&gt;"",P64&lt;&gt;"",Q64&lt;&gt;"",R64&lt;&gt;"")),"",IF(NOT(AND(OR(B64="",COUNTIF('2. Proyectos'!$A$5:$A$54,B64)&gt;0),OR(C64="",COUNTIF(Listas!$CY$2:$CY$98,C64)&gt;0),OR(D64="",COUNTIF(Listas!$Q$2:$Q$4,D64)&gt;0),OR(E64="",AND(ISNUMBER(E64),E64&gt;0)),OR(F64="",COUNTIF(Listas!$T$2:$T$5,F64)&gt;0),OR(G64="",AND(ISNUMBER(G64),G64&gt;0)),OR(H64="",COUNTIF(Listas!$AO$2:$AO$3,H64)&gt;0),OR(I64="",COUNTIF(Listas!$AF$2:$AF$3,I64)&gt;0),OR(J64="",AND(ISNUMBER(J64),J64&gt;=2018,J64&lt;=2025)),OR(K64="",AND(ISNUMBER(K64),K64&gt;=1,K64&lt;=12)),OR(L64="",COUNTIF(Listas!$H$2:$H$250,L64)&gt;0),OR(N64="",AND(ISNUMBER(N64),N64&gt;0)),OR(O64="",AND(ISNUMBER(O64),O64&gt;0)),OR(P64="",AND(ISNUMBER(P64),P64&gt;=0)),OR(Q64="",COUNTIF(Listas!$BC$2:$BC$3,Q64)&gt;0))),"Dato inválido",IF(NOT(AND(A64&lt;&gt;"",B64&lt;&gt;"",D64&lt;&gt;"",E64&lt;&gt;"",F64&lt;&gt;"",G64&lt;&gt;"",H64&lt;&gt;"",I64&lt;&gt;"",J64&lt;&gt;"",K64&lt;&gt;"",L64&lt;&gt;"",N64&lt;&gt;"")),"Incompleta","OK")))</f>
        <v/>
      </c>
    </row>
    <row r="65">
      <c r="A65" s="6" t="n"/>
      <c r="B65" s="6" t="n"/>
      <c r="C65" s="6" t="n"/>
      <c r="D65" s="6" t="n"/>
      <c r="E65" s="19" t="n"/>
      <c r="F65" s="6" t="n"/>
      <c r="G65" s="19" t="n"/>
      <c r="H65" s="6" t="n"/>
      <c r="I65" s="6" t="n"/>
      <c r="J65" s="18" t="n"/>
      <c r="K65" s="18" t="n"/>
      <c r="L65" s="6" t="n"/>
      <c r="M65" s="15">
        <f>IFERROR(VLOOKUP(L65,Listas!$DK$2:$DL$250,2,FALSE),"")</f>
        <v/>
      </c>
      <c r="N65" s="19" t="n"/>
      <c r="O65" s="19" t="n"/>
      <c r="P65" s="20" t="n"/>
      <c r="Q65" s="20" t="n"/>
      <c r="R65" s="6" t="n"/>
      <c r="T65" s="17">
        <f>IF(NOT(OR(A65&lt;&gt;"",B65&lt;&gt;"",C65&lt;&gt;"",D65&lt;&gt;"",E65&lt;&gt;"",F65&lt;&gt;"",G65&lt;&gt;"",H65&lt;&gt;"",I65&lt;&gt;"",J65&lt;&gt;"",K65&lt;&gt;"",L65&lt;&gt;"",N65&lt;&gt;"",O65&lt;&gt;"",P65&lt;&gt;"",Q65&lt;&gt;"",R65&lt;&gt;"")),"",IF(NOT(AND(OR(B65="",COUNTIF('2. Proyectos'!$A$5:$A$54,B65)&gt;0),OR(C65="",COUNTIF(Listas!$CY$2:$CY$98,C65)&gt;0),OR(D65="",COUNTIF(Listas!$Q$2:$Q$4,D65)&gt;0),OR(E65="",AND(ISNUMBER(E65),E65&gt;0)),OR(F65="",COUNTIF(Listas!$T$2:$T$5,F65)&gt;0),OR(G65="",AND(ISNUMBER(G65),G65&gt;0)),OR(H65="",COUNTIF(Listas!$AO$2:$AO$3,H65)&gt;0),OR(I65="",COUNTIF(Listas!$AF$2:$AF$3,I65)&gt;0),OR(J65="",AND(ISNUMBER(J65),J65&gt;=2018,J65&lt;=2025)),OR(K65="",AND(ISNUMBER(K65),K65&gt;=1,K65&lt;=12)),OR(L65="",COUNTIF(Listas!$H$2:$H$250,L65)&gt;0),OR(N65="",AND(ISNUMBER(N65),N65&gt;0)),OR(O65="",AND(ISNUMBER(O65),O65&gt;0)),OR(P65="",AND(ISNUMBER(P65),P65&gt;=0)),OR(Q65="",COUNTIF(Listas!$BC$2:$BC$3,Q65)&gt;0))),"Dato inválido",IF(NOT(AND(A65&lt;&gt;"",B65&lt;&gt;"",D65&lt;&gt;"",E65&lt;&gt;"",F65&lt;&gt;"",G65&lt;&gt;"",H65&lt;&gt;"",I65&lt;&gt;"",J65&lt;&gt;"",K65&lt;&gt;"",L65&lt;&gt;"",N65&lt;&gt;"")),"Incompleta","OK")))</f>
        <v/>
      </c>
    </row>
    <row r="66">
      <c r="A66" s="8" t="n"/>
      <c r="B66" s="8" t="n"/>
      <c r="C66" s="8" t="n"/>
      <c r="D66" s="8" t="n"/>
      <c r="E66" s="14" t="n"/>
      <c r="F66" s="8" t="n"/>
      <c r="G66" s="14" t="n"/>
      <c r="H66" s="8" t="n"/>
      <c r="I66" s="8" t="n"/>
      <c r="J66" s="13" t="n"/>
      <c r="K66" s="13" t="n"/>
      <c r="L66" s="8" t="n"/>
      <c r="M66" s="15">
        <f>IFERROR(VLOOKUP(L66,Listas!$DK$2:$DL$250,2,FALSE),"")</f>
        <v/>
      </c>
      <c r="N66" s="14" t="n"/>
      <c r="O66" s="14" t="n"/>
      <c r="P66" s="16" t="n"/>
      <c r="Q66" s="16" t="n"/>
      <c r="R66" s="8" t="n"/>
      <c r="T66" s="17">
        <f>IF(NOT(OR(A66&lt;&gt;"",B66&lt;&gt;"",C66&lt;&gt;"",D66&lt;&gt;"",E66&lt;&gt;"",F66&lt;&gt;"",G66&lt;&gt;"",H66&lt;&gt;"",I66&lt;&gt;"",J66&lt;&gt;"",K66&lt;&gt;"",L66&lt;&gt;"",N66&lt;&gt;"",O66&lt;&gt;"",P66&lt;&gt;"",Q66&lt;&gt;"",R66&lt;&gt;"")),"",IF(NOT(AND(OR(B66="",COUNTIF('2. Proyectos'!$A$5:$A$54,B66)&gt;0),OR(C66="",COUNTIF(Listas!$CY$2:$CY$98,C66)&gt;0),OR(D66="",COUNTIF(Listas!$Q$2:$Q$4,D66)&gt;0),OR(E66="",AND(ISNUMBER(E66),E66&gt;0)),OR(F66="",COUNTIF(Listas!$T$2:$T$5,F66)&gt;0),OR(G66="",AND(ISNUMBER(G66),G66&gt;0)),OR(H66="",COUNTIF(Listas!$AO$2:$AO$3,H66)&gt;0),OR(I66="",COUNTIF(Listas!$AF$2:$AF$3,I66)&gt;0),OR(J66="",AND(ISNUMBER(J66),J66&gt;=2018,J66&lt;=2025)),OR(K66="",AND(ISNUMBER(K66),K66&gt;=1,K66&lt;=12)),OR(L66="",COUNTIF(Listas!$H$2:$H$250,L66)&gt;0),OR(N66="",AND(ISNUMBER(N66),N66&gt;0)),OR(O66="",AND(ISNUMBER(O66),O66&gt;0)),OR(P66="",AND(ISNUMBER(P66),P66&gt;=0)),OR(Q66="",COUNTIF(Listas!$BC$2:$BC$3,Q66)&gt;0))),"Dato inválido",IF(NOT(AND(A66&lt;&gt;"",B66&lt;&gt;"",D66&lt;&gt;"",E66&lt;&gt;"",F66&lt;&gt;"",G66&lt;&gt;"",H66&lt;&gt;"",I66&lt;&gt;"",J66&lt;&gt;"",K66&lt;&gt;"",L66&lt;&gt;"",N66&lt;&gt;"")),"Incompleta","OK")))</f>
        <v/>
      </c>
    </row>
    <row r="67">
      <c r="A67" s="6" t="n"/>
      <c r="B67" s="6" t="n"/>
      <c r="C67" s="6" t="n"/>
      <c r="D67" s="6" t="n"/>
      <c r="E67" s="19" t="n"/>
      <c r="F67" s="6" t="n"/>
      <c r="G67" s="19" t="n"/>
      <c r="H67" s="6" t="n"/>
      <c r="I67" s="6" t="n"/>
      <c r="J67" s="18" t="n"/>
      <c r="K67" s="18" t="n"/>
      <c r="L67" s="6" t="n"/>
      <c r="M67" s="15">
        <f>IFERROR(VLOOKUP(L67,Listas!$DK$2:$DL$250,2,FALSE),"")</f>
        <v/>
      </c>
      <c r="N67" s="19" t="n"/>
      <c r="O67" s="19" t="n"/>
      <c r="P67" s="20" t="n"/>
      <c r="Q67" s="20" t="n"/>
      <c r="R67" s="6" t="n"/>
      <c r="T67" s="17">
        <f>IF(NOT(OR(A67&lt;&gt;"",B67&lt;&gt;"",C67&lt;&gt;"",D67&lt;&gt;"",E67&lt;&gt;"",F67&lt;&gt;"",G67&lt;&gt;"",H67&lt;&gt;"",I67&lt;&gt;"",J67&lt;&gt;"",K67&lt;&gt;"",L67&lt;&gt;"",N67&lt;&gt;"",O67&lt;&gt;"",P67&lt;&gt;"",Q67&lt;&gt;"",R67&lt;&gt;"")),"",IF(NOT(AND(OR(B67="",COUNTIF('2. Proyectos'!$A$5:$A$54,B67)&gt;0),OR(C67="",COUNTIF(Listas!$CY$2:$CY$98,C67)&gt;0),OR(D67="",COUNTIF(Listas!$Q$2:$Q$4,D67)&gt;0),OR(E67="",AND(ISNUMBER(E67),E67&gt;0)),OR(F67="",COUNTIF(Listas!$T$2:$T$5,F67)&gt;0),OR(G67="",AND(ISNUMBER(G67),G67&gt;0)),OR(H67="",COUNTIF(Listas!$AO$2:$AO$3,H67)&gt;0),OR(I67="",COUNTIF(Listas!$AF$2:$AF$3,I67)&gt;0),OR(J67="",AND(ISNUMBER(J67),J67&gt;=2018,J67&lt;=2025)),OR(K67="",AND(ISNUMBER(K67),K67&gt;=1,K67&lt;=12)),OR(L67="",COUNTIF(Listas!$H$2:$H$250,L67)&gt;0),OR(N67="",AND(ISNUMBER(N67),N67&gt;0)),OR(O67="",AND(ISNUMBER(O67),O67&gt;0)),OR(P67="",AND(ISNUMBER(P67),P67&gt;=0)),OR(Q67="",COUNTIF(Listas!$BC$2:$BC$3,Q67)&gt;0))),"Dato inválido",IF(NOT(AND(A67&lt;&gt;"",B67&lt;&gt;"",D67&lt;&gt;"",E67&lt;&gt;"",F67&lt;&gt;"",G67&lt;&gt;"",H67&lt;&gt;"",I67&lt;&gt;"",J67&lt;&gt;"",K67&lt;&gt;"",L67&lt;&gt;"",N67&lt;&gt;"")),"Incompleta","OK")))</f>
        <v/>
      </c>
    </row>
    <row r="68">
      <c r="A68" s="8" t="n"/>
      <c r="B68" s="8" t="n"/>
      <c r="C68" s="8" t="n"/>
      <c r="D68" s="8" t="n"/>
      <c r="E68" s="14" t="n"/>
      <c r="F68" s="8" t="n"/>
      <c r="G68" s="14" t="n"/>
      <c r="H68" s="8" t="n"/>
      <c r="I68" s="8" t="n"/>
      <c r="J68" s="13" t="n"/>
      <c r="K68" s="13" t="n"/>
      <c r="L68" s="8" t="n"/>
      <c r="M68" s="15">
        <f>IFERROR(VLOOKUP(L68,Listas!$DK$2:$DL$250,2,FALSE),"")</f>
        <v/>
      </c>
      <c r="N68" s="14" t="n"/>
      <c r="O68" s="14" t="n"/>
      <c r="P68" s="16" t="n"/>
      <c r="Q68" s="16" t="n"/>
      <c r="R68" s="8" t="n"/>
      <c r="T68" s="17">
        <f>IF(NOT(OR(A68&lt;&gt;"",B68&lt;&gt;"",C68&lt;&gt;"",D68&lt;&gt;"",E68&lt;&gt;"",F68&lt;&gt;"",G68&lt;&gt;"",H68&lt;&gt;"",I68&lt;&gt;"",J68&lt;&gt;"",K68&lt;&gt;"",L68&lt;&gt;"",N68&lt;&gt;"",O68&lt;&gt;"",P68&lt;&gt;"",Q68&lt;&gt;"",R68&lt;&gt;"")),"",IF(NOT(AND(OR(B68="",COUNTIF('2. Proyectos'!$A$5:$A$54,B68)&gt;0),OR(C68="",COUNTIF(Listas!$CY$2:$CY$98,C68)&gt;0),OR(D68="",COUNTIF(Listas!$Q$2:$Q$4,D68)&gt;0),OR(E68="",AND(ISNUMBER(E68),E68&gt;0)),OR(F68="",COUNTIF(Listas!$T$2:$T$5,F68)&gt;0),OR(G68="",AND(ISNUMBER(G68),G68&gt;0)),OR(H68="",COUNTIF(Listas!$AO$2:$AO$3,H68)&gt;0),OR(I68="",COUNTIF(Listas!$AF$2:$AF$3,I68)&gt;0),OR(J68="",AND(ISNUMBER(J68),J68&gt;=2018,J68&lt;=2025)),OR(K68="",AND(ISNUMBER(K68),K68&gt;=1,K68&lt;=12)),OR(L68="",COUNTIF(Listas!$H$2:$H$250,L68)&gt;0),OR(N68="",AND(ISNUMBER(N68),N68&gt;0)),OR(O68="",AND(ISNUMBER(O68),O68&gt;0)),OR(P68="",AND(ISNUMBER(P68),P68&gt;=0)),OR(Q68="",COUNTIF(Listas!$BC$2:$BC$3,Q68)&gt;0))),"Dato inválido",IF(NOT(AND(A68&lt;&gt;"",B68&lt;&gt;"",D68&lt;&gt;"",E68&lt;&gt;"",F68&lt;&gt;"",G68&lt;&gt;"",H68&lt;&gt;"",I68&lt;&gt;"",J68&lt;&gt;"",K68&lt;&gt;"",L68&lt;&gt;"",N68&lt;&gt;"")),"Incompleta","OK")))</f>
        <v/>
      </c>
    </row>
    <row r="69">
      <c r="A69" s="6" t="n"/>
      <c r="B69" s="6" t="n"/>
      <c r="C69" s="6" t="n"/>
      <c r="D69" s="6" t="n"/>
      <c r="E69" s="19" t="n"/>
      <c r="F69" s="6" t="n"/>
      <c r="G69" s="19" t="n"/>
      <c r="H69" s="6" t="n"/>
      <c r="I69" s="6" t="n"/>
      <c r="J69" s="18" t="n"/>
      <c r="K69" s="18" t="n"/>
      <c r="L69" s="6" t="n"/>
      <c r="M69" s="15">
        <f>IFERROR(VLOOKUP(L69,Listas!$DK$2:$DL$250,2,FALSE),"")</f>
        <v/>
      </c>
      <c r="N69" s="19" t="n"/>
      <c r="O69" s="19" t="n"/>
      <c r="P69" s="20" t="n"/>
      <c r="Q69" s="20" t="n"/>
      <c r="R69" s="6" t="n"/>
      <c r="T69" s="17">
        <f>IF(NOT(OR(A69&lt;&gt;"",B69&lt;&gt;"",C69&lt;&gt;"",D69&lt;&gt;"",E69&lt;&gt;"",F69&lt;&gt;"",G69&lt;&gt;"",H69&lt;&gt;"",I69&lt;&gt;"",J69&lt;&gt;"",K69&lt;&gt;"",L69&lt;&gt;"",N69&lt;&gt;"",O69&lt;&gt;"",P69&lt;&gt;"",Q69&lt;&gt;"",R69&lt;&gt;"")),"",IF(NOT(AND(OR(B69="",COUNTIF('2. Proyectos'!$A$5:$A$54,B69)&gt;0),OR(C69="",COUNTIF(Listas!$CY$2:$CY$98,C69)&gt;0),OR(D69="",COUNTIF(Listas!$Q$2:$Q$4,D69)&gt;0),OR(E69="",AND(ISNUMBER(E69),E69&gt;0)),OR(F69="",COUNTIF(Listas!$T$2:$T$5,F69)&gt;0),OR(G69="",AND(ISNUMBER(G69),G69&gt;0)),OR(H69="",COUNTIF(Listas!$AO$2:$AO$3,H69)&gt;0),OR(I69="",COUNTIF(Listas!$AF$2:$AF$3,I69)&gt;0),OR(J69="",AND(ISNUMBER(J69),J69&gt;=2018,J69&lt;=2025)),OR(K69="",AND(ISNUMBER(K69),K69&gt;=1,K69&lt;=12)),OR(L69="",COUNTIF(Listas!$H$2:$H$250,L69)&gt;0),OR(N69="",AND(ISNUMBER(N69),N69&gt;0)),OR(O69="",AND(ISNUMBER(O69),O69&gt;0)),OR(P69="",AND(ISNUMBER(P69),P69&gt;=0)),OR(Q69="",COUNTIF(Listas!$BC$2:$BC$3,Q69)&gt;0))),"Dato inválido",IF(NOT(AND(A69&lt;&gt;"",B69&lt;&gt;"",D69&lt;&gt;"",E69&lt;&gt;"",F69&lt;&gt;"",G69&lt;&gt;"",H69&lt;&gt;"",I69&lt;&gt;"",J69&lt;&gt;"",K69&lt;&gt;"",L69&lt;&gt;"",N69&lt;&gt;"")),"Incompleta","OK")))</f>
        <v/>
      </c>
    </row>
    <row r="70">
      <c r="A70" s="8" t="n"/>
      <c r="B70" s="8" t="n"/>
      <c r="C70" s="8" t="n"/>
      <c r="D70" s="8" t="n"/>
      <c r="E70" s="14" t="n"/>
      <c r="F70" s="8" t="n"/>
      <c r="G70" s="14" t="n"/>
      <c r="H70" s="8" t="n"/>
      <c r="I70" s="8" t="n"/>
      <c r="J70" s="13" t="n"/>
      <c r="K70" s="13" t="n"/>
      <c r="L70" s="8" t="n"/>
      <c r="M70" s="15">
        <f>IFERROR(VLOOKUP(L70,Listas!$DK$2:$DL$250,2,FALSE),"")</f>
        <v/>
      </c>
      <c r="N70" s="14" t="n"/>
      <c r="O70" s="14" t="n"/>
      <c r="P70" s="16" t="n"/>
      <c r="Q70" s="16" t="n"/>
      <c r="R70" s="8" t="n"/>
      <c r="T70" s="17">
        <f>IF(NOT(OR(A70&lt;&gt;"",B70&lt;&gt;"",C70&lt;&gt;"",D70&lt;&gt;"",E70&lt;&gt;"",F70&lt;&gt;"",G70&lt;&gt;"",H70&lt;&gt;"",I70&lt;&gt;"",J70&lt;&gt;"",K70&lt;&gt;"",L70&lt;&gt;"",N70&lt;&gt;"",O70&lt;&gt;"",P70&lt;&gt;"",Q70&lt;&gt;"",R70&lt;&gt;"")),"",IF(NOT(AND(OR(B70="",COUNTIF('2. Proyectos'!$A$5:$A$54,B70)&gt;0),OR(C70="",COUNTIF(Listas!$CY$2:$CY$98,C70)&gt;0),OR(D70="",COUNTIF(Listas!$Q$2:$Q$4,D70)&gt;0),OR(E70="",AND(ISNUMBER(E70),E70&gt;0)),OR(F70="",COUNTIF(Listas!$T$2:$T$5,F70)&gt;0),OR(G70="",AND(ISNUMBER(G70),G70&gt;0)),OR(H70="",COUNTIF(Listas!$AO$2:$AO$3,H70)&gt;0),OR(I70="",COUNTIF(Listas!$AF$2:$AF$3,I70)&gt;0),OR(J70="",AND(ISNUMBER(J70),J70&gt;=2018,J70&lt;=2025)),OR(K70="",AND(ISNUMBER(K70),K70&gt;=1,K70&lt;=12)),OR(L70="",COUNTIF(Listas!$H$2:$H$250,L70)&gt;0),OR(N70="",AND(ISNUMBER(N70),N70&gt;0)),OR(O70="",AND(ISNUMBER(O70),O70&gt;0)),OR(P70="",AND(ISNUMBER(P70),P70&gt;=0)),OR(Q70="",COUNTIF(Listas!$BC$2:$BC$3,Q70)&gt;0))),"Dato inválido",IF(NOT(AND(A70&lt;&gt;"",B70&lt;&gt;"",D70&lt;&gt;"",E70&lt;&gt;"",F70&lt;&gt;"",G70&lt;&gt;"",H70&lt;&gt;"",I70&lt;&gt;"",J70&lt;&gt;"",K70&lt;&gt;"",L70&lt;&gt;"",N70&lt;&gt;"")),"Incompleta","OK")))</f>
        <v/>
      </c>
    </row>
    <row r="71">
      <c r="A71" s="6" t="n"/>
      <c r="B71" s="6" t="n"/>
      <c r="C71" s="6" t="n"/>
      <c r="D71" s="6" t="n"/>
      <c r="E71" s="19" t="n"/>
      <c r="F71" s="6" t="n"/>
      <c r="G71" s="19" t="n"/>
      <c r="H71" s="6" t="n"/>
      <c r="I71" s="6" t="n"/>
      <c r="J71" s="18" t="n"/>
      <c r="K71" s="18" t="n"/>
      <c r="L71" s="6" t="n"/>
      <c r="M71" s="15">
        <f>IFERROR(VLOOKUP(L71,Listas!$DK$2:$DL$250,2,FALSE),"")</f>
        <v/>
      </c>
      <c r="N71" s="19" t="n"/>
      <c r="O71" s="19" t="n"/>
      <c r="P71" s="20" t="n"/>
      <c r="Q71" s="20" t="n"/>
      <c r="R71" s="6" t="n"/>
      <c r="T71" s="17">
        <f>IF(NOT(OR(A71&lt;&gt;"",B71&lt;&gt;"",C71&lt;&gt;"",D71&lt;&gt;"",E71&lt;&gt;"",F71&lt;&gt;"",G71&lt;&gt;"",H71&lt;&gt;"",I71&lt;&gt;"",J71&lt;&gt;"",K71&lt;&gt;"",L71&lt;&gt;"",N71&lt;&gt;"",O71&lt;&gt;"",P71&lt;&gt;"",Q71&lt;&gt;"",R71&lt;&gt;"")),"",IF(NOT(AND(OR(B71="",COUNTIF('2. Proyectos'!$A$5:$A$54,B71)&gt;0),OR(C71="",COUNTIF(Listas!$CY$2:$CY$98,C71)&gt;0),OR(D71="",COUNTIF(Listas!$Q$2:$Q$4,D71)&gt;0),OR(E71="",AND(ISNUMBER(E71),E71&gt;0)),OR(F71="",COUNTIF(Listas!$T$2:$T$5,F71)&gt;0),OR(G71="",AND(ISNUMBER(G71),G71&gt;0)),OR(H71="",COUNTIF(Listas!$AO$2:$AO$3,H71)&gt;0),OR(I71="",COUNTIF(Listas!$AF$2:$AF$3,I71)&gt;0),OR(J71="",AND(ISNUMBER(J71),J71&gt;=2018,J71&lt;=2025)),OR(K71="",AND(ISNUMBER(K71),K71&gt;=1,K71&lt;=12)),OR(L71="",COUNTIF(Listas!$H$2:$H$250,L71)&gt;0),OR(N71="",AND(ISNUMBER(N71),N71&gt;0)),OR(O71="",AND(ISNUMBER(O71),O71&gt;0)),OR(P71="",AND(ISNUMBER(P71),P71&gt;=0)),OR(Q71="",COUNTIF(Listas!$BC$2:$BC$3,Q71)&gt;0))),"Dato inválido",IF(NOT(AND(A71&lt;&gt;"",B71&lt;&gt;"",D71&lt;&gt;"",E71&lt;&gt;"",F71&lt;&gt;"",G71&lt;&gt;"",H71&lt;&gt;"",I71&lt;&gt;"",J71&lt;&gt;"",K71&lt;&gt;"",L71&lt;&gt;"",N71&lt;&gt;"")),"Incompleta","OK")))</f>
        <v/>
      </c>
    </row>
    <row r="72">
      <c r="A72" s="8" t="n"/>
      <c r="B72" s="8" t="n"/>
      <c r="C72" s="8" t="n"/>
      <c r="D72" s="8" t="n"/>
      <c r="E72" s="14" t="n"/>
      <c r="F72" s="8" t="n"/>
      <c r="G72" s="14" t="n"/>
      <c r="H72" s="8" t="n"/>
      <c r="I72" s="8" t="n"/>
      <c r="J72" s="13" t="n"/>
      <c r="K72" s="13" t="n"/>
      <c r="L72" s="8" t="n"/>
      <c r="M72" s="15">
        <f>IFERROR(VLOOKUP(L72,Listas!$DK$2:$DL$250,2,FALSE),"")</f>
        <v/>
      </c>
      <c r="N72" s="14" t="n"/>
      <c r="O72" s="14" t="n"/>
      <c r="P72" s="16" t="n"/>
      <c r="Q72" s="16" t="n"/>
      <c r="R72" s="8" t="n"/>
      <c r="T72" s="17">
        <f>IF(NOT(OR(A72&lt;&gt;"",B72&lt;&gt;"",C72&lt;&gt;"",D72&lt;&gt;"",E72&lt;&gt;"",F72&lt;&gt;"",G72&lt;&gt;"",H72&lt;&gt;"",I72&lt;&gt;"",J72&lt;&gt;"",K72&lt;&gt;"",L72&lt;&gt;"",N72&lt;&gt;"",O72&lt;&gt;"",P72&lt;&gt;"",Q72&lt;&gt;"",R72&lt;&gt;"")),"",IF(NOT(AND(OR(B72="",COUNTIF('2. Proyectos'!$A$5:$A$54,B72)&gt;0),OR(C72="",COUNTIF(Listas!$CY$2:$CY$98,C72)&gt;0),OR(D72="",COUNTIF(Listas!$Q$2:$Q$4,D72)&gt;0),OR(E72="",AND(ISNUMBER(E72),E72&gt;0)),OR(F72="",COUNTIF(Listas!$T$2:$T$5,F72)&gt;0),OR(G72="",AND(ISNUMBER(G72),G72&gt;0)),OR(H72="",COUNTIF(Listas!$AO$2:$AO$3,H72)&gt;0),OR(I72="",COUNTIF(Listas!$AF$2:$AF$3,I72)&gt;0),OR(J72="",AND(ISNUMBER(J72),J72&gt;=2018,J72&lt;=2025)),OR(K72="",AND(ISNUMBER(K72),K72&gt;=1,K72&lt;=12)),OR(L72="",COUNTIF(Listas!$H$2:$H$250,L72)&gt;0),OR(N72="",AND(ISNUMBER(N72),N72&gt;0)),OR(O72="",AND(ISNUMBER(O72),O72&gt;0)),OR(P72="",AND(ISNUMBER(P72),P72&gt;=0)),OR(Q72="",COUNTIF(Listas!$BC$2:$BC$3,Q72)&gt;0))),"Dato inválido",IF(NOT(AND(A72&lt;&gt;"",B72&lt;&gt;"",D72&lt;&gt;"",E72&lt;&gt;"",F72&lt;&gt;"",G72&lt;&gt;"",H72&lt;&gt;"",I72&lt;&gt;"",J72&lt;&gt;"",K72&lt;&gt;"",L72&lt;&gt;"",N72&lt;&gt;"")),"Incompleta","OK")))</f>
        <v/>
      </c>
    </row>
    <row r="73">
      <c r="A73" s="6" t="n"/>
      <c r="B73" s="6" t="n"/>
      <c r="C73" s="6" t="n"/>
      <c r="D73" s="6" t="n"/>
      <c r="E73" s="19" t="n"/>
      <c r="F73" s="6" t="n"/>
      <c r="G73" s="19" t="n"/>
      <c r="H73" s="6" t="n"/>
      <c r="I73" s="6" t="n"/>
      <c r="J73" s="18" t="n"/>
      <c r="K73" s="18" t="n"/>
      <c r="L73" s="6" t="n"/>
      <c r="M73" s="15">
        <f>IFERROR(VLOOKUP(L73,Listas!$DK$2:$DL$250,2,FALSE),"")</f>
        <v/>
      </c>
      <c r="N73" s="19" t="n"/>
      <c r="O73" s="19" t="n"/>
      <c r="P73" s="20" t="n"/>
      <c r="Q73" s="20" t="n"/>
      <c r="R73" s="6" t="n"/>
      <c r="T73" s="17">
        <f>IF(NOT(OR(A73&lt;&gt;"",B73&lt;&gt;"",C73&lt;&gt;"",D73&lt;&gt;"",E73&lt;&gt;"",F73&lt;&gt;"",G73&lt;&gt;"",H73&lt;&gt;"",I73&lt;&gt;"",J73&lt;&gt;"",K73&lt;&gt;"",L73&lt;&gt;"",N73&lt;&gt;"",O73&lt;&gt;"",P73&lt;&gt;"",Q73&lt;&gt;"",R73&lt;&gt;"")),"",IF(NOT(AND(OR(B73="",COUNTIF('2. Proyectos'!$A$5:$A$54,B73)&gt;0),OR(C73="",COUNTIF(Listas!$CY$2:$CY$98,C73)&gt;0),OR(D73="",COUNTIF(Listas!$Q$2:$Q$4,D73)&gt;0),OR(E73="",AND(ISNUMBER(E73),E73&gt;0)),OR(F73="",COUNTIF(Listas!$T$2:$T$5,F73)&gt;0),OR(G73="",AND(ISNUMBER(G73),G73&gt;0)),OR(H73="",COUNTIF(Listas!$AO$2:$AO$3,H73)&gt;0),OR(I73="",COUNTIF(Listas!$AF$2:$AF$3,I73)&gt;0),OR(J73="",AND(ISNUMBER(J73),J73&gt;=2018,J73&lt;=2025)),OR(K73="",AND(ISNUMBER(K73),K73&gt;=1,K73&lt;=12)),OR(L73="",COUNTIF(Listas!$H$2:$H$250,L73)&gt;0),OR(N73="",AND(ISNUMBER(N73),N73&gt;0)),OR(O73="",AND(ISNUMBER(O73),O73&gt;0)),OR(P73="",AND(ISNUMBER(P73),P73&gt;=0)),OR(Q73="",COUNTIF(Listas!$BC$2:$BC$3,Q73)&gt;0))),"Dato inválido",IF(NOT(AND(A73&lt;&gt;"",B73&lt;&gt;"",D73&lt;&gt;"",E73&lt;&gt;"",F73&lt;&gt;"",G73&lt;&gt;"",H73&lt;&gt;"",I73&lt;&gt;"",J73&lt;&gt;"",K73&lt;&gt;"",L73&lt;&gt;"",N73&lt;&gt;"")),"Incompleta","OK")))</f>
        <v/>
      </c>
    </row>
    <row r="74">
      <c r="A74" s="8" t="n"/>
      <c r="B74" s="8" t="n"/>
      <c r="C74" s="8" t="n"/>
      <c r="D74" s="8" t="n"/>
      <c r="E74" s="14" t="n"/>
      <c r="F74" s="8" t="n"/>
      <c r="G74" s="14" t="n"/>
      <c r="H74" s="8" t="n"/>
      <c r="I74" s="8" t="n"/>
      <c r="J74" s="13" t="n"/>
      <c r="K74" s="13" t="n"/>
      <c r="L74" s="8" t="n"/>
      <c r="M74" s="15">
        <f>IFERROR(VLOOKUP(L74,Listas!$DK$2:$DL$250,2,FALSE),"")</f>
        <v/>
      </c>
      <c r="N74" s="14" t="n"/>
      <c r="O74" s="14" t="n"/>
      <c r="P74" s="16" t="n"/>
      <c r="Q74" s="16" t="n"/>
      <c r="R74" s="8" t="n"/>
      <c r="T74" s="17">
        <f>IF(NOT(OR(A74&lt;&gt;"",B74&lt;&gt;"",C74&lt;&gt;"",D74&lt;&gt;"",E74&lt;&gt;"",F74&lt;&gt;"",G74&lt;&gt;"",H74&lt;&gt;"",I74&lt;&gt;"",J74&lt;&gt;"",K74&lt;&gt;"",L74&lt;&gt;"",N74&lt;&gt;"",O74&lt;&gt;"",P74&lt;&gt;"",Q74&lt;&gt;"",R74&lt;&gt;"")),"",IF(NOT(AND(OR(B74="",COUNTIF('2. Proyectos'!$A$5:$A$54,B74)&gt;0),OR(C74="",COUNTIF(Listas!$CY$2:$CY$98,C74)&gt;0),OR(D74="",COUNTIF(Listas!$Q$2:$Q$4,D74)&gt;0),OR(E74="",AND(ISNUMBER(E74),E74&gt;0)),OR(F74="",COUNTIF(Listas!$T$2:$T$5,F74)&gt;0),OR(G74="",AND(ISNUMBER(G74),G74&gt;0)),OR(H74="",COUNTIF(Listas!$AO$2:$AO$3,H74)&gt;0),OR(I74="",COUNTIF(Listas!$AF$2:$AF$3,I74)&gt;0),OR(J74="",AND(ISNUMBER(J74),J74&gt;=2018,J74&lt;=2025)),OR(K74="",AND(ISNUMBER(K74),K74&gt;=1,K74&lt;=12)),OR(L74="",COUNTIF(Listas!$H$2:$H$250,L74)&gt;0),OR(N74="",AND(ISNUMBER(N74),N74&gt;0)),OR(O74="",AND(ISNUMBER(O74),O74&gt;0)),OR(P74="",AND(ISNUMBER(P74),P74&gt;=0)),OR(Q74="",COUNTIF(Listas!$BC$2:$BC$3,Q74)&gt;0))),"Dato inválido",IF(NOT(AND(A74&lt;&gt;"",B74&lt;&gt;"",D74&lt;&gt;"",E74&lt;&gt;"",F74&lt;&gt;"",G74&lt;&gt;"",H74&lt;&gt;"",I74&lt;&gt;"",J74&lt;&gt;"",K74&lt;&gt;"",L74&lt;&gt;"",N74&lt;&gt;"")),"Incompleta","OK")))</f>
        <v/>
      </c>
    </row>
    <row r="75">
      <c r="A75" s="6" t="n"/>
      <c r="B75" s="6" t="n"/>
      <c r="C75" s="6" t="n"/>
      <c r="D75" s="6" t="n"/>
      <c r="E75" s="19" t="n"/>
      <c r="F75" s="6" t="n"/>
      <c r="G75" s="19" t="n"/>
      <c r="H75" s="6" t="n"/>
      <c r="I75" s="6" t="n"/>
      <c r="J75" s="18" t="n"/>
      <c r="K75" s="18" t="n"/>
      <c r="L75" s="6" t="n"/>
      <c r="M75" s="15">
        <f>IFERROR(VLOOKUP(L75,Listas!$DK$2:$DL$250,2,FALSE),"")</f>
        <v/>
      </c>
      <c r="N75" s="19" t="n"/>
      <c r="O75" s="19" t="n"/>
      <c r="P75" s="20" t="n"/>
      <c r="Q75" s="20" t="n"/>
      <c r="R75" s="6" t="n"/>
      <c r="T75" s="17">
        <f>IF(NOT(OR(A75&lt;&gt;"",B75&lt;&gt;"",C75&lt;&gt;"",D75&lt;&gt;"",E75&lt;&gt;"",F75&lt;&gt;"",G75&lt;&gt;"",H75&lt;&gt;"",I75&lt;&gt;"",J75&lt;&gt;"",K75&lt;&gt;"",L75&lt;&gt;"",N75&lt;&gt;"",O75&lt;&gt;"",P75&lt;&gt;"",Q75&lt;&gt;"",R75&lt;&gt;"")),"",IF(NOT(AND(OR(B75="",COUNTIF('2. Proyectos'!$A$5:$A$54,B75)&gt;0),OR(C75="",COUNTIF(Listas!$CY$2:$CY$98,C75)&gt;0),OR(D75="",COUNTIF(Listas!$Q$2:$Q$4,D75)&gt;0),OR(E75="",AND(ISNUMBER(E75),E75&gt;0)),OR(F75="",COUNTIF(Listas!$T$2:$T$5,F75)&gt;0),OR(G75="",AND(ISNUMBER(G75),G75&gt;0)),OR(H75="",COUNTIF(Listas!$AO$2:$AO$3,H75)&gt;0),OR(I75="",COUNTIF(Listas!$AF$2:$AF$3,I75)&gt;0),OR(J75="",AND(ISNUMBER(J75),J75&gt;=2018,J75&lt;=2025)),OR(K75="",AND(ISNUMBER(K75),K75&gt;=1,K75&lt;=12)),OR(L75="",COUNTIF(Listas!$H$2:$H$250,L75)&gt;0),OR(N75="",AND(ISNUMBER(N75),N75&gt;0)),OR(O75="",AND(ISNUMBER(O75),O75&gt;0)),OR(P75="",AND(ISNUMBER(P75),P75&gt;=0)),OR(Q75="",COUNTIF(Listas!$BC$2:$BC$3,Q75)&gt;0))),"Dato inválido",IF(NOT(AND(A75&lt;&gt;"",B75&lt;&gt;"",D75&lt;&gt;"",E75&lt;&gt;"",F75&lt;&gt;"",G75&lt;&gt;"",H75&lt;&gt;"",I75&lt;&gt;"",J75&lt;&gt;"",K75&lt;&gt;"",L75&lt;&gt;"",N75&lt;&gt;"")),"Incompleta","OK")))</f>
        <v/>
      </c>
    </row>
    <row r="76">
      <c r="A76" s="8" t="n"/>
      <c r="B76" s="8" t="n"/>
      <c r="C76" s="8" t="n"/>
      <c r="D76" s="8" t="n"/>
      <c r="E76" s="14" t="n"/>
      <c r="F76" s="8" t="n"/>
      <c r="G76" s="14" t="n"/>
      <c r="H76" s="8" t="n"/>
      <c r="I76" s="8" t="n"/>
      <c r="J76" s="13" t="n"/>
      <c r="K76" s="13" t="n"/>
      <c r="L76" s="8" t="n"/>
      <c r="M76" s="15">
        <f>IFERROR(VLOOKUP(L76,Listas!$DK$2:$DL$250,2,FALSE),"")</f>
        <v/>
      </c>
      <c r="N76" s="14" t="n"/>
      <c r="O76" s="14" t="n"/>
      <c r="P76" s="16" t="n"/>
      <c r="Q76" s="16" t="n"/>
      <c r="R76" s="8" t="n"/>
      <c r="T76" s="17">
        <f>IF(NOT(OR(A76&lt;&gt;"",B76&lt;&gt;"",C76&lt;&gt;"",D76&lt;&gt;"",E76&lt;&gt;"",F76&lt;&gt;"",G76&lt;&gt;"",H76&lt;&gt;"",I76&lt;&gt;"",J76&lt;&gt;"",K76&lt;&gt;"",L76&lt;&gt;"",N76&lt;&gt;"",O76&lt;&gt;"",P76&lt;&gt;"",Q76&lt;&gt;"",R76&lt;&gt;"")),"",IF(NOT(AND(OR(B76="",COUNTIF('2. Proyectos'!$A$5:$A$54,B76)&gt;0),OR(C76="",COUNTIF(Listas!$CY$2:$CY$98,C76)&gt;0),OR(D76="",COUNTIF(Listas!$Q$2:$Q$4,D76)&gt;0),OR(E76="",AND(ISNUMBER(E76),E76&gt;0)),OR(F76="",COUNTIF(Listas!$T$2:$T$5,F76)&gt;0),OR(G76="",AND(ISNUMBER(G76),G76&gt;0)),OR(H76="",COUNTIF(Listas!$AO$2:$AO$3,H76)&gt;0),OR(I76="",COUNTIF(Listas!$AF$2:$AF$3,I76)&gt;0),OR(J76="",AND(ISNUMBER(J76),J76&gt;=2018,J76&lt;=2025)),OR(K76="",AND(ISNUMBER(K76),K76&gt;=1,K76&lt;=12)),OR(L76="",COUNTIF(Listas!$H$2:$H$250,L76)&gt;0),OR(N76="",AND(ISNUMBER(N76),N76&gt;0)),OR(O76="",AND(ISNUMBER(O76),O76&gt;0)),OR(P76="",AND(ISNUMBER(P76),P76&gt;=0)),OR(Q76="",COUNTIF(Listas!$BC$2:$BC$3,Q76)&gt;0))),"Dato inválido",IF(NOT(AND(A76&lt;&gt;"",B76&lt;&gt;"",D76&lt;&gt;"",E76&lt;&gt;"",F76&lt;&gt;"",G76&lt;&gt;"",H76&lt;&gt;"",I76&lt;&gt;"",J76&lt;&gt;"",K76&lt;&gt;"",L76&lt;&gt;"",N76&lt;&gt;"")),"Incompleta","OK")))</f>
        <v/>
      </c>
    </row>
    <row r="77">
      <c r="A77" s="6" t="n"/>
      <c r="B77" s="6" t="n"/>
      <c r="C77" s="6" t="n"/>
      <c r="D77" s="6" t="n"/>
      <c r="E77" s="19" t="n"/>
      <c r="F77" s="6" t="n"/>
      <c r="G77" s="19" t="n"/>
      <c r="H77" s="6" t="n"/>
      <c r="I77" s="6" t="n"/>
      <c r="J77" s="18" t="n"/>
      <c r="K77" s="18" t="n"/>
      <c r="L77" s="6" t="n"/>
      <c r="M77" s="15">
        <f>IFERROR(VLOOKUP(L77,Listas!$DK$2:$DL$250,2,FALSE),"")</f>
        <v/>
      </c>
      <c r="N77" s="19" t="n"/>
      <c r="O77" s="19" t="n"/>
      <c r="P77" s="20" t="n"/>
      <c r="Q77" s="20" t="n"/>
      <c r="R77" s="6" t="n"/>
      <c r="T77" s="17">
        <f>IF(NOT(OR(A77&lt;&gt;"",B77&lt;&gt;"",C77&lt;&gt;"",D77&lt;&gt;"",E77&lt;&gt;"",F77&lt;&gt;"",G77&lt;&gt;"",H77&lt;&gt;"",I77&lt;&gt;"",J77&lt;&gt;"",K77&lt;&gt;"",L77&lt;&gt;"",N77&lt;&gt;"",O77&lt;&gt;"",P77&lt;&gt;"",Q77&lt;&gt;"",R77&lt;&gt;"")),"",IF(NOT(AND(OR(B77="",COUNTIF('2. Proyectos'!$A$5:$A$54,B77)&gt;0),OR(C77="",COUNTIF(Listas!$CY$2:$CY$98,C77)&gt;0),OR(D77="",COUNTIF(Listas!$Q$2:$Q$4,D77)&gt;0),OR(E77="",AND(ISNUMBER(E77),E77&gt;0)),OR(F77="",COUNTIF(Listas!$T$2:$T$5,F77)&gt;0),OR(G77="",AND(ISNUMBER(G77),G77&gt;0)),OR(H77="",COUNTIF(Listas!$AO$2:$AO$3,H77)&gt;0),OR(I77="",COUNTIF(Listas!$AF$2:$AF$3,I77)&gt;0),OR(J77="",AND(ISNUMBER(J77),J77&gt;=2018,J77&lt;=2025)),OR(K77="",AND(ISNUMBER(K77),K77&gt;=1,K77&lt;=12)),OR(L77="",COUNTIF(Listas!$H$2:$H$250,L77)&gt;0),OR(N77="",AND(ISNUMBER(N77),N77&gt;0)),OR(O77="",AND(ISNUMBER(O77),O77&gt;0)),OR(P77="",AND(ISNUMBER(P77),P77&gt;=0)),OR(Q77="",COUNTIF(Listas!$BC$2:$BC$3,Q77)&gt;0))),"Dato inválido",IF(NOT(AND(A77&lt;&gt;"",B77&lt;&gt;"",D77&lt;&gt;"",E77&lt;&gt;"",F77&lt;&gt;"",G77&lt;&gt;"",H77&lt;&gt;"",I77&lt;&gt;"",J77&lt;&gt;"",K77&lt;&gt;"",L77&lt;&gt;"",N77&lt;&gt;"")),"Incompleta","OK")))</f>
        <v/>
      </c>
    </row>
    <row r="78">
      <c r="A78" s="8" t="n"/>
      <c r="B78" s="8" t="n"/>
      <c r="C78" s="8" t="n"/>
      <c r="D78" s="8" t="n"/>
      <c r="E78" s="14" t="n"/>
      <c r="F78" s="8" t="n"/>
      <c r="G78" s="14" t="n"/>
      <c r="H78" s="8" t="n"/>
      <c r="I78" s="8" t="n"/>
      <c r="J78" s="13" t="n"/>
      <c r="K78" s="13" t="n"/>
      <c r="L78" s="8" t="n"/>
      <c r="M78" s="15">
        <f>IFERROR(VLOOKUP(L78,Listas!$DK$2:$DL$250,2,FALSE),"")</f>
        <v/>
      </c>
      <c r="N78" s="14" t="n"/>
      <c r="O78" s="14" t="n"/>
      <c r="P78" s="16" t="n"/>
      <c r="Q78" s="16" t="n"/>
      <c r="R78" s="8" t="n"/>
      <c r="T78" s="17">
        <f>IF(NOT(OR(A78&lt;&gt;"",B78&lt;&gt;"",C78&lt;&gt;"",D78&lt;&gt;"",E78&lt;&gt;"",F78&lt;&gt;"",G78&lt;&gt;"",H78&lt;&gt;"",I78&lt;&gt;"",J78&lt;&gt;"",K78&lt;&gt;"",L78&lt;&gt;"",N78&lt;&gt;"",O78&lt;&gt;"",P78&lt;&gt;"",Q78&lt;&gt;"",R78&lt;&gt;"")),"",IF(NOT(AND(OR(B78="",COUNTIF('2. Proyectos'!$A$5:$A$54,B78)&gt;0),OR(C78="",COUNTIF(Listas!$CY$2:$CY$98,C78)&gt;0),OR(D78="",COUNTIF(Listas!$Q$2:$Q$4,D78)&gt;0),OR(E78="",AND(ISNUMBER(E78),E78&gt;0)),OR(F78="",COUNTIF(Listas!$T$2:$T$5,F78)&gt;0),OR(G78="",AND(ISNUMBER(G78),G78&gt;0)),OR(H78="",COUNTIF(Listas!$AO$2:$AO$3,H78)&gt;0),OR(I78="",COUNTIF(Listas!$AF$2:$AF$3,I78)&gt;0),OR(J78="",AND(ISNUMBER(J78),J78&gt;=2018,J78&lt;=2025)),OR(K78="",AND(ISNUMBER(K78),K78&gt;=1,K78&lt;=12)),OR(L78="",COUNTIF(Listas!$H$2:$H$250,L78)&gt;0),OR(N78="",AND(ISNUMBER(N78),N78&gt;0)),OR(O78="",AND(ISNUMBER(O78),O78&gt;0)),OR(P78="",AND(ISNUMBER(P78),P78&gt;=0)),OR(Q78="",COUNTIF(Listas!$BC$2:$BC$3,Q78)&gt;0))),"Dato inválido",IF(NOT(AND(A78&lt;&gt;"",B78&lt;&gt;"",D78&lt;&gt;"",E78&lt;&gt;"",F78&lt;&gt;"",G78&lt;&gt;"",H78&lt;&gt;"",I78&lt;&gt;"",J78&lt;&gt;"",K78&lt;&gt;"",L78&lt;&gt;"",N78&lt;&gt;"")),"Incompleta","OK")))</f>
        <v/>
      </c>
    </row>
    <row r="79">
      <c r="A79" s="6" t="n"/>
      <c r="B79" s="6" t="n"/>
      <c r="C79" s="6" t="n"/>
      <c r="D79" s="6" t="n"/>
      <c r="E79" s="19" t="n"/>
      <c r="F79" s="6" t="n"/>
      <c r="G79" s="19" t="n"/>
      <c r="H79" s="6" t="n"/>
      <c r="I79" s="6" t="n"/>
      <c r="J79" s="18" t="n"/>
      <c r="K79" s="18" t="n"/>
      <c r="L79" s="6" t="n"/>
      <c r="M79" s="15">
        <f>IFERROR(VLOOKUP(L79,Listas!$DK$2:$DL$250,2,FALSE),"")</f>
        <v/>
      </c>
      <c r="N79" s="19" t="n"/>
      <c r="O79" s="19" t="n"/>
      <c r="P79" s="20" t="n"/>
      <c r="Q79" s="20" t="n"/>
      <c r="R79" s="6" t="n"/>
      <c r="T79" s="17">
        <f>IF(NOT(OR(A79&lt;&gt;"",B79&lt;&gt;"",C79&lt;&gt;"",D79&lt;&gt;"",E79&lt;&gt;"",F79&lt;&gt;"",G79&lt;&gt;"",H79&lt;&gt;"",I79&lt;&gt;"",J79&lt;&gt;"",K79&lt;&gt;"",L79&lt;&gt;"",N79&lt;&gt;"",O79&lt;&gt;"",P79&lt;&gt;"",Q79&lt;&gt;"",R79&lt;&gt;"")),"",IF(NOT(AND(OR(B79="",COUNTIF('2. Proyectos'!$A$5:$A$54,B79)&gt;0),OR(C79="",COUNTIF(Listas!$CY$2:$CY$98,C79)&gt;0),OR(D79="",COUNTIF(Listas!$Q$2:$Q$4,D79)&gt;0),OR(E79="",AND(ISNUMBER(E79),E79&gt;0)),OR(F79="",COUNTIF(Listas!$T$2:$T$5,F79)&gt;0),OR(G79="",AND(ISNUMBER(G79),G79&gt;0)),OR(H79="",COUNTIF(Listas!$AO$2:$AO$3,H79)&gt;0),OR(I79="",COUNTIF(Listas!$AF$2:$AF$3,I79)&gt;0),OR(J79="",AND(ISNUMBER(J79),J79&gt;=2018,J79&lt;=2025)),OR(K79="",AND(ISNUMBER(K79),K79&gt;=1,K79&lt;=12)),OR(L79="",COUNTIF(Listas!$H$2:$H$250,L79)&gt;0),OR(N79="",AND(ISNUMBER(N79),N79&gt;0)),OR(O79="",AND(ISNUMBER(O79),O79&gt;0)),OR(P79="",AND(ISNUMBER(P79),P79&gt;=0)),OR(Q79="",COUNTIF(Listas!$BC$2:$BC$3,Q79)&gt;0))),"Dato inválido",IF(NOT(AND(A79&lt;&gt;"",B79&lt;&gt;"",D79&lt;&gt;"",E79&lt;&gt;"",F79&lt;&gt;"",G79&lt;&gt;"",H79&lt;&gt;"",I79&lt;&gt;"",J79&lt;&gt;"",K79&lt;&gt;"",L79&lt;&gt;"",N79&lt;&gt;"")),"Incompleta","OK")))</f>
        <v/>
      </c>
    </row>
    <row r="80">
      <c r="A80" s="8" t="n"/>
      <c r="B80" s="8" t="n"/>
      <c r="C80" s="8" t="n"/>
      <c r="D80" s="8" t="n"/>
      <c r="E80" s="14" t="n"/>
      <c r="F80" s="8" t="n"/>
      <c r="G80" s="14" t="n"/>
      <c r="H80" s="8" t="n"/>
      <c r="I80" s="8" t="n"/>
      <c r="J80" s="13" t="n"/>
      <c r="K80" s="13" t="n"/>
      <c r="L80" s="8" t="n"/>
      <c r="M80" s="15">
        <f>IFERROR(VLOOKUP(L80,Listas!$DK$2:$DL$250,2,FALSE),"")</f>
        <v/>
      </c>
      <c r="N80" s="14" t="n"/>
      <c r="O80" s="14" t="n"/>
      <c r="P80" s="16" t="n"/>
      <c r="Q80" s="16" t="n"/>
      <c r="R80" s="8" t="n"/>
      <c r="T80" s="17">
        <f>IF(NOT(OR(A80&lt;&gt;"",B80&lt;&gt;"",C80&lt;&gt;"",D80&lt;&gt;"",E80&lt;&gt;"",F80&lt;&gt;"",G80&lt;&gt;"",H80&lt;&gt;"",I80&lt;&gt;"",J80&lt;&gt;"",K80&lt;&gt;"",L80&lt;&gt;"",N80&lt;&gt;"",O80&lt;&gt;"",P80&lt;&gt;"",Q80&lt;&gt;"",R80&lt;&gt;"")),"",IF(NOT(AND(OR(B80="",COUNTIF('2. Proyectos'!$A$5:$A$54,B80)&gt;0),OR(C80="",COUNTIF(Listas!$CY$2:$CY$98,C80)&gt;0),OR(D80="",COUNTIF(Listas!$Q$2:$Q$4,D80)&gt;0),OR(E80="",AND(ISNUMBER(E80),E80&gt;0)),OR(F80="",COUNTIF(Listas!$T$2:$T$5,F80)&gt;0),OR(G80="",AND(ISNUMBER(G80),G80&gt;0)),OR(H80="",COUNTIF(Listas!$AO$2:$AO$3,H80)&gt;0),OR(I80="",COUNTIF(Listas!$AF$2:$AF$3,I80)&gt;0),OR(J80="",AND(ISNUMBER(J80),J80&gt;=2018,J80&lt;=2025)),OR(K80="",AND(ISNUMBER(K80),K80&gt;=1,K80&lt;=12)),OR(L80="",COUNTIF(Listas!$H$2:$H$250,L80)&gt;0),OR(N80="",AND(ISNUMBER(N80),N80&gt;0)),OR(O80="",AND(ISNUMBER(O80),O80&gt;0)),OR(P80="",AND(ISNUMBER(P80),P80&gt;=0)),OR(Q80="",COUNTIF(Listas!$BC$2:$BC$3,Q80)&gt;0))),"Dato inválido",IF(NOT(AND(A80&lt;&gt;"",B80&lt;&gt;"",D80&lt;&gt;"",E80&lt;&gt;"",F80&lt;&gt;"",G80&lt;&gt;"",H80&lt;&gt;"",I80&lt;&gt;"",J80&lt;&gt;"",K80&lt;&gt;"",L80&lt;&gt;"",N80&lt;&gt;"")),"Incompleta","OK")))</f>
        <v/>
      </c>
    </row>
    <row r="81">
      <c r="A81" s="6" t="n"/>
      <c r="B81" s="6" t="n"/>
      <c r="C81" s="6" t="n"/>
      <c r="D81" s="6" t="n"/>
      <c r="E81" s="19" t="n"/>
      <c r="F81" s="6" t="n"/>
      <c r="G81" s="19" t="n"/>
      <c r="H81" s="6" t="n"/>
      <c r="I81" s="6" t="n"/>
      <c r="J81" s="18" t="n"/>
      <c r="K81" s="18" t="n"/>
      <c r="L81" s="6" t="n"/>
      <c r="M81" s="15">
        <f>IFERROR(VLOOKUP(L81,Listas!$DK$2:$DL$250,2,FALSE),"")</f>
        <v/>
      </c>
      <c r="N81" s="19" t="n"/>
      <c r="O81" s="19" t="n"/>
      <c r="P81" s="20" t="n"/>
      <c r="Q81" s="20" t="n"/>
      <c r="R81" s="6" t="n"/>
      <c r="T81" s="17">
        <f>IF(NOT(OR(A81&lt;&gt;"",B81&lt;&gt;"",C81&lt;&gt;"",D81&lt;&gt;"",E81&lt;&gt;"",F81&lt;&gt;"",G81&lt;&gt;"",H81&lt;&gt;"",I81&lt;&gt;"",J81&lt;&gt;"",K81&lt;&gt;"",L81&lt;&gt;"",N81&lt;&gt;"",O81&lt;&gt;"",P81&lt;&gt;"",Q81&lt;&gt;"",R81&lt;&gt;"")),"",IF(NOT(AND(OR(B81="",COUNTIF('2. Proyectos'!$A$5:$A$54,B81)&gt;0),OR(C81="",COUNTIF(Listas!$CY$2:$CY$98,C81)&gt;0),OR(D81="",COUNTIF(Listas!$Q$2:$Q$4,D81)&gt;0),OR(E81="",AND(ISNUMBER(E81),E81&gt;0)),OR(F81="",COUNTIF(Listas!$T$2:$T$5,F81)&gt;0),OR(G81="",AND(ISNUMBER(G81),G81&gt;0)),OR(H81="",COUNTIF(Listas!$AO$2:$AO$3,H81)&gt;0),OR(I81="",COUNTIF(Listas!$AF$2:$AF$3,I81)&gt;0),OR(J81="",AND(ISNUMBER(J81),J81&gt;=2018,J81&lt;=2025)),OR(K81="",AND(ISNUMBER(K81),K81&gt;=1,K81&lt;=12)),OR(L81="",COUNTIF(Listas!$H$2:$H$250,L81)&gt;0),OR(N81="",AND(ISNUMBER(N81),N81&gt;0)),OR(O81="",AND(ISNUMBER(O81),O81&gt;0)),OR(P81="",AND(ISNUMBER(P81),P81&gt;=0)),OR(Q81="",COUNTIF(Listas!$BC$2:$BC$3,Q81)&gt;0))),"Dato inválido",IF(NOT(AND(A81&lt;&gt;"",B81&lt;&gt;"",D81&lt;&gt;"",E81&lt;&gt;"",F81&lt;&gt;"",G81&lt;&gt;"",H81&lt;&gt;"",I81&lt;&gt;"",J81&lt;&gt;"",K81&lt;&gt;"",L81&lt;&gt;"",N81&lt;&gt;"")),"Incompleta","OK")))</f>
        <v/>
      </c>
    </row>
    <row r="82">
      <c r="A82" s="8" t="n"/>
      <c r="B82" s="8" t="n"/>
      <c r="C82" s="8" t="n"/>
      <c r="D82" s="8" t="n"/>
      <c r="E82" s="14" t="n"/>
      <c r="F82" s="8" t="n"/>
      <c r="G82" s="14" t="n"/>
      <c r="H82" s="8" t="n"/>
      <c r="I82" s="8" t="n"/>
      <c r="J82" s="13" t="n"/>
      <c r="K82" s="13" t="n"/>
      <c r="L82" s="8" t="n"/>
      <c r="M82" s="15">
        <f>IFERROR(VLOOKUP(L82,Listas!$DK$2:$DL$250,2,FALSE),"")</f>
        <v/>
      </c>
      <c r="N82" s="14" t="n"/>
      <c r="O82" s="14" t="n"/>
      <c r="P82" s="16" t="n"/>
      <c r="Q82" s="16" t="n"/>
      <c r="R82" s="8" t="n"/>
      <c r="T82" s="17">
        <f>IF(NOT(OR(A82&lt;&gt;"",B82&lt;&gt;"",C82&lt;&gt;"",D82&lt;&gt;"",E82&lt;&gt;"",F82&lt;&gt;"",G82&lt;&gt;"",H82&lt;&gt;"",I82&lt;&gt;"",J82&lt;&gt;"",K82&lt;&gt;"",L82&lt;&gt;"",N82&lt;&gt;"",O82&lt;&gt;"",P82&lt;&gt;"",Q82&lt;&gt;"",R82&lt;&gt;"")),"",IF(NOT(AND(OR(B82="",COUNTIF('2. Proyectos'!$A$5:$A$54,B82)&gt;0),OR(C82="",COUNTIF(Listas!$CY$2:$CY$98,C82)&gt;0),OR(D82="",COUNTIF(Listas!$Q$2:$Q$4,D82)&gt;0),OR(E82="",AND(ISNUMBER(E82),E82&gt;0)),OR(F82="",COUNTIF(Listas!$T$2:$T$5,F82)&gt;0),OR(G82="",AND(ISNUMBER(G82),G82&gt;0)),OR(H82="",COUNTIF(Listas!$AO$2:$AO$3,H82)&gt;0),OR(I82="",COUNTIF(Listas!$AF$2:$AF$3,I82)&gt;0),OR(J82="",AND(ISNUMBER(J82),J82&gt;=2018,J82&lt;=2025)),OR(K82="",AND(ISNUMBER(K82),K82&gt;=1,K82&lt;=12)),OR(L82="",COUNTIF(Listas!$H$2:$H$250,L82)&gt;0),OR(N82="",AND(ISNUMBER(N82),N82&gt;0)),OR(O82="",AND(ISNUMBER(O82),O82&gt;0)),OR(P82="",AND(ISNUMBER(P82),P82&gt;=0)),OR(Q82="",COUNTIF(Listas!$BC$2:$BC$3,Q82)&gt;0))),"Dato inválido",IF(NOT(AND(A82&lt;&gt;"",B82&lt;&gt;"",D82&lt;&gt;"",E82&lt;&gt;"",F82&lt;&gt;"",G82&lt;&gt;"",H82&lt;&gt;"",I82&lt;&gt;"",J82&lt;&gt;"",K82&lt;&gt;"",L82&lt;&gt;"",N82&lt;&gt;"")),"Incompleta","OK")))</f>
        <v/>
      </c>
    </row>
    <row r="83">
      <c r="A83" s="6" t="n"/>
      <c r="B83" s="6" t="n"/>
      <c r="C83" s="6" t="n"/>
      <c r="D83" s="6" t="n"/>
      <c r="E83" s="19" t="n"/>
      <c r="F83" s="6" t="n"/>
      <c r="G83" s="19" t="n"/>
      <c r="H83" s="6" t="n"/>
      <c r="I83" s="6" t="n"/>
      <c r="J83" s="18" t="n"/>
      <c r="K83" s="18" t="n"/>
      <c r="L83" s="6" t="n"/>
      <c r="M83" s="15">
        <f>IFERROR(VLOOKUP(L83,Listas!$DK$2:$DL$250,2,FALSE),"")</f>
        <v/>
      </c>
      <c r="N83" s="19" t="n"/>
      <c r="O83" s="19" t="n"/>
      <c r="P83" s="20" t="n"/>
      <c r="Q83" s="20" t="n"/>
      <c r="R83" s="6" t="n"/>
      <c r="T83" s="17">
        <f>IF(NOT(OR(A83&lt;&gt;"",B83&lt;&gt;"",C83&lt;&gt;"",D83&lt;&gt;"",E83&lt;&gt;"",F83&lt;&gt;"",G83&lt;&gt;"",H83&lt;&gt;"",I83&lt;&gt;"",J83&lt;&gt;"",K83&lt;&gt;"",L83&lt;&gt;"",N83&lt;&gt;"",O83&lt;&gt;"",P83&lt;&gt;"",Q83&lt;&gt;"",R83&lt;&gt;"")),"",IF(NOT(AND(OR(B83="",COUNTIF('2. Proyectos'!$A$5:$A$54,B83)&gt;0),OR(C83="",COUNTIF(Listas!$CY$2:$CY$98,C83)&gt;0),OR(D83="",COUNTIF(Listas!$Q$2:$Q$4,D83)&gt;0),OR(E83="",AND(ISNUMBER(E83),E83&gt;0)),OR(F83="",COUNTIF(Listas!$T$2:$T$5,F83)&gt;0),OR(G83="",AND(ISNUMBER(G83),G83&gt;0)),OR(H83="",COUNTIF(Listas!$AO$2:$AO$3,H83)&gt;0),OR(I83="",COUNTIF(Listas!$AF$2:$AF$3,I83)&gt;0),OR(J83="",AND(ISNUMBER(J83),J83&gt;=2018,J83&lt;=2025)),OR(K83="",AND(ISNUMBER(K83),K83&gt;=1,K83&lt;=12)),OR(L83="",COUNTIF(Listas!$H$2:$H$250,L83)&gt;0),OR(N83="",AND(ISNUMBER(N83),N83&gt;0)),OR(O83="",AND(ISNUMBER(O83),O83&gt;0)),OR(P83="",AND(ISNUMBER(P83),P83&gt;=0)),OR(Q83="",COUNTIF(Listas!$BC$2:$BC$3,Q83)&gt;0))),"Dato inválido",IF(NOT(AND(A83&lt;&gt;"",B83&lt;&gt;"",D83&lt;&gt;"",E83&lt;&gt;"",F83&lt;&gt;"",G83&lt;&gt;"",H83&lt;&gt;"",I83&lt;&gt;"",J83&lt;&gt;"",K83&lt;&gt;"",L83&lt;&gt;"",N83&lt;&gt;"")),"Incompleta","OK")))</f>
        <v/>
      </c>
    </row>
    <row r="84">
      <c r="A84" s="8" t="n"/>
      <c r="B84" s="8" t="n"/>
      <c r="C84" s="8" t="n"/>
      <c r="D84" s="8" t="n"/>
      <c r="E84" s="14" t="n"/>
      <c r="F84" s="8" t="n"/>
      <c r="G84" s="14" t="n"/>
      <c r="H84" s="8" t="n"/>
      <c r="I84" s="8" t="n"/>
      <c r="J84" s="13" t="n"/>
      <c r="K84" s="13" t="n"/>
      <c r="L84" s="8" t="n"/>
      <c r="M84" s="15">
        <f>IFERROR(VLOOKUP(L84,Listas!$DK$2:$DL$250,2,FALSE),"")</f>
        <v/>
      </c>
      <c r="N84" s="14" t="n"/>
      <c r="O84" s="14" t="n"/>
      <c r="P84" s="16" t="n"/>
      <c r="Q84" s="16" t="n"/>
      <c r="R84" s="8" t="n"/>
      <c r="T84" s="17">
        <f>IF(NOT(OR(A84&lt;&gt;"",B84&lt;&gt;"",C84&lt;&gt;"",D84&lt;&gt;"",E84&lt;&gt;"",F84&lt;&gt;"",G84&lt;&gt;"",H84&lt;&gt;"",I84&lt;&gt;"",J84&lt;&gt;"",K84&lt;&gt;"",L84&lt;&gt;"",N84&lt;&gt;"",O84&lt;&gt;"",P84&lt;&gt;"",Q84&lt;&gt;"",R84&lt;&gt;"")),"",IF(NOT(AND(OR(B84="",COUNTIF('2. Proyectos'!$A$5:$A$54,B84)&gt;0),OR(C84="",COUNTIF(Listas!$CY$2:$CY$98,C84)&gt;0),OR(D84="",COUNTIF(Listas!$Q$2:$Q$4,D84)&gt;0),OR(E84="",AND(ISNUMBER(E84),E84&gt;0)),OR(F84="",COUNTIF(Listas!$T$2:$T$5,F84)&gt;0),OR(G84="",AND(ISNUMBER(G84),G84&gt;0)),OR(H84="",COUNTIF(Listas!$AO$2:$AO$3,H84)&gt;0),OR(I84="",COUNTIF(Listas!$AF$2:$AF$3,I84)&gt;0),OR(J84="",AND(ISNUMBER(J84),J84&gt;=2018,J84&lt;=2025)),OR(K84="",AND(ISNUMBER(K84),K84&gt;=1,K84&lt;=12)),OR(L84="",COUNTIF(Listas!$H$2:$H$250,L84)&gt;0),OR(N84="",AND(ISNUMBER(N84),N84&gt;0)),OR(O84="",AND(ISNUMBER(O84),O84&gt;0)),OR(P84="",AND(ISNUMBER(P84),P84&gt;=0)),OR(Q84="",COUNTIF(Listas!$BC$2:$BC$3,Q84)&gt;0))),"Dato inválido",IF(NOT(AND(A84&lt;&gt;"",B84&lt;&gt;"",D84&lt;&gt;"",E84&lt;&gt;"",F84&lt;&gt;"",G84&lt;&gt;"",H84&lt;&gt;"",I84&lt;&gt;"",J84&lt;&gt;"",K84&lt;&gt;"",L84&lt;&gt;"",N84&lt;&gt;"")),"Incompleta","OK")))</f>
        <v/>
      </c>
    </row>
    <row r="85">
      <c r="A85" s="6" t="n"/>
      <c r="B85" s="6" t="n"/>
      <c r="C85" s="6" t="n"/>
      <c r="D85" s="6" t="n"/>
      <c r="E85" s="19" t="n"/>
      <c r="F85" s="6" t="n"/>
      <c r="G85" s="19" t="n"/>
      <c r="H85" s="6" t="n"/>
      <c r="I85" s="6" t="n"/>
      <c r="J85" s="18" t="n"/>
      <c r="K85" s="18" t="n"/>
      <c r="L85" s="6" t="n"/>
      <c r="M85" s="15">
        <f>IFERROR(VLOOKUP(L85,Listas!$DK$2:$DL$250,2,FALSE),"")</f>
        <v/>
      </c>
      <c r="N85" s="19" t="n"/>
      <c r="O85" s="19" t="n"/>
      <c r="P85" s="20" t="n"/>
      <c r="Q85" s="20" t="n"/>
      <c r="R85" s="6" t="n"/>
      <c r="T85" s="17">
        <f>IF(NOT(OR(A85&lt;&gt;"",B85&lt;&gt;"",C85&lt;&gt;"",D85&lt;&gt;"",E85&lt;&gt;"",F85&lt;&gt;"",G85&lt;&gt;"",H85&lt;&gt;"",I85&lt;&gt;"",J85&lt;&gt;"",K85&lt;&gt;"",L85&lt;&gt;"",N85&lt;&gt;"",O85&lt;&gt;"",P85&lt;&gt;"",Q85&lt;&gt;"",R85&lt;&gt;"")),"",IF(NOT(AND(OR(B85="",COUNTIF('2. Proyectos'!$A$5:$A$54,B85)&gt;0),OR(C85="",COUNTIF(Listas!$CY$2:$CY$98,C85)&gt;0),OR(D85="",COUNTIF(Listas!$Q$2:$Q$4,D85)&gt;0),OR(E85="",AND(ISNUMBER(E85),E85&gt;0)),OR(F85="",COUNTIF(Listas!$T$2:$T$5,F85)&gt;0),OR(G85="",AND(ISNUMBER(G85),G85&gt;0)),OR(H85="",COUNTIF(Listas!$AO$2:$AO$3,H85)&gt;0),OR(I85="",COUNTIF(Listas!$AF$2:$AF$3,I85)&gt;0),OR(J85="",AND(ISNUMBER(J85),J85&gt;=2018,J85&lt;=2025)),OR(K85="",AND(ISNUMBER(K85),K85&gt;=1,K85&lt;=12)),OR(L85="",COUNTIF(Listas!$H$2:$H$250,L85)&gt;0),OR(N85="",AND(ISNUMBER(N85),N85&gt;0)),OR(O85="",AND(ISNUMBER(O85),O85&gt;0)),OR(P85="",AND(ISNUMBER(P85),P85&gt;=0)),OR(Q85="",COUNTIF(Listas!$BC$2:$BC$3,Q85)&gt;0))),"Dato inválido",IF(NOT(AND(A85&lt;&gt;"",B85&lt;&gt;"",D85&lt;&gt;"",E85&lt;&gt;"",F85&lt;&gt;"",G85&lt;&gt;"",H85&lt;&gt;"",I85&lt;&gt;"",J85&lt;&gt;"",K85&lt;&gt;"",L85&lt;&gt;"",N85&lt;&gt;"")),"Incompleta","OK")))</f>
        <v/>
      </c>
    </row>
    <row r="86">
      <c r="A86" s="8" t="n"/>
      <c r="B86" s="8" t="n"/>
      <c r="C86" s="8" t="n"/>
      <c r="D86" s="8" t="n"/>
      <c r="E86" s="14" t="n"/>
      <c r="F86" s="8" t="n"/>
      <c r="G86" s="14" t="n"/>
      <c r="H86" s="8" t="n"/>
      <c r="I86" s="8" t="n"/>
      <c r="J86" s="13" t="n"/>
      <c r="K86" s="13" t="n"/>
      <c r="L86" s="8" t="n"/>
      <c r="M86" s="15">
        <f>IFERROR(VLOOKUP(L86,Listas!$DK$2:$DL$250,2,FALSE),"")</f>
        <v/>
      </c>
      <c r="N86" s="14" t="n"/>
      <c r="O86" s="14" t="n"/>
      <c r="P86" s="16" t="n"/>
      <c r="Q86" s="16" t="n"/>
      <c r="R86" s="8" t="n"/>
      <c r="T86" s="17">
        <f>IF(NOT(OR(A86&lt;&gt;"",B86&lt;&gt;"",C86&lt;&gt;"",D86&lt;&gt;"",E86&lt;&gt;"",F86&lt;&gt;"",G86&lt;&gt;"",H86&lt;&gt;"",I86&lt;&gt;"",J86&lt;&gt;"",K86&lt;&gt;"",L86&lt;&gt;"",N86&lt;&gt;"",O86&lt;&gt;"",P86&lt;&gt;"",Q86&lt;&gt;"",R86&lt;&gt;"")),"",IF(NOT(AND(OR(B86="",COUNTIF('2. Proyectos'!$A$5:$A$54,B86)&gt;0),OR(C86="",COUNTIF(Listas!$CY$2:$CY$98,C86)&gt;0),OR(D86="",COUNTIF(Listas!$Q$2:$Q$4,D86)&gt;0),OR(E86="",AND(ISNUMBER(E86),E86&gt;0)),OR(F86="",COUNTIF(Listas!$T$2:$T$5,F86)&gt;0),OR(G86="",AND(ISNUMBER(G86),G86&gt;0)),OR(H86="",COUNTIF(Listas!$AO$2:$AO$3,H86)&gt;0),OR(I86="",COUNTIF(Listas!$AF$2:$AF$3,I86)&gt;0),OR(J86="",AND(ISNUMBER(J86),J86&gt;=2018,J86&lt;=2025)),OR(K86="",AND(ISNUMBER(K86),K86&gt;=1,K86&lt;=12)),OR(L86="",COUNTIF(Listas!$H$2:$H$250,L86)&gt;0),OR(N86="",AND(ISNUMBER(N86),N86&gt;0)),OR(O86="",AND(ISNUMBER(O86),O86&gt;0)),OR(P86="",AND(ISNUMBER(P86),P86&gt;=0)),OR(Q86="",COUNTIF(Listas!$BC$2:$BC$3,Q86)&gt;0))),"Dato inválido",IF(NOT(AND(A86&lt;&gt;"",B86&lt;&gt;"",D86&lt;&gt;"",E86&lt;&gt;"",F86&lt;&gt;"",G86&lt;&gt;"",H86&lt;&gt;"",I86&lt;&gt;"",J86&lt;&gt;"",K86&lt;&gt;"",L86&lt;&gt;"",N86&lt;&gt;"")),"Incompleta","OK")))</f>
        <v/>
      </c>
    </row>
    <row r="87">
      <c r="A87" s="6" t="n"/>
      <c r="B87" s="6" t="n"/>
      <c r="C87" s="6" t="n"/>
      <c r="D87" s="6" t="n"/>
      <c r="E87" s="19" t="n"/>
      <c r="F87" s="6" t="n"/>
      <c r="G87" s="19" t="n"/>
      <c r="H87" s="6" t="n"/>
      <c r="I87" s="6" t="n"/>
      <c r="J87" s="18" t="n"/>
      <c r="K87" s="18" t="n"/>
      <c r="L87" s="6" t="n"/>
      <c r="M87" s="15">
        <f>IFERROR(VLOOKUP(L87,Listas!$DK$2:$DL$250,2,FALSE),"")</f>
        <v/>
      </c>
      <c r="N87" s="19" t="n"/>
      <c r="O87" s="19" t="n"/>
      <c r="P87" s="20" t="n"/>
      <c r="Q87" s="20" t="n"/>
      <c r="R87" s="6" t="n"/>
      <c r="T87" s="17">
        <f>IF(NOT(OR(A87&lt;&gt;"",B87&lt;&gt;"",C87&lt;&gt;"",D87&lt;&gt;"",E87&lt;&gt;"",F87&lt;&gt;"",G87&lt;&gt;"",H87&lt;&gt;"",I87&lt;&gt;"",J87&lt;&gt;"",K87&lt;&gt;"",L87&lt;&gt;"",N87&lt;&gt;"",O87&lt;&gt;"",P87&lt;&gt;"",Q87&lt;&gt;"",R87&lt;&gt;"")),"",IF(NOT(AND(OR(B87="",COUNTIF('2. Proyectos'!$A$5:$A$54,B87)&gt;0),OR(C87="",COUNTIF(Listas!$CY$2:$CY$98,C87)&gt;0),OR(D87="",COUNTIF(Listas!$Q$2:$Q$4,D87)&gt;0),OR(E87="",AND(ISNUMBER(E87),E87&gt;0)),OR(F87="",COUNTIF(Listas!$T$2:$T$5,F87)&gt;0),OR(G87="",AND(ISNUMBER(G87),G87&gt;0)),OR(H87="",COUNTIF(Listas!$AO$2:$AO$3,H87)&gt;0),OR(I87="",COUNTIF(Listas!$AF$2:$AF$3,I87)&gt;0),OR(J87="",AND(ISNUMBER(J87),J87&gt;=2018,J87&lt;=2025)),OR(K87="",AND(ISNUMBER(K87),K87&gt;=1,K87&lt;=12)),OR(L87="",COUNTIF(Listas!$H$2:$H$250,L87)&gt;0),OR(N87="",AND(ISNUMBER(N87),N87&gt;0)),OR(O87="",AND(ISNUMBER(O87),O87&gt;0)),OR(P87="",AND(ISNUMBER(P87),P87&gt;=0)),OR(Q87="",COUNTIF(Listas!$BC$2:$BC$3,Q87)&gt;0))),"Dato inválido",IF(NOT(AND(A87&lt;&gt;"",B87&lt;&gt;"",D87&lt;&gt;"",E87&lt;&gt;"",F87&lt;&gt;"",G87&lt;&gt;"",H87&lt;&gt;"",I87&lt;&gt;"",J87&lt;&gt;"",K87&lt;&gt;"",L87&lt;&gt;"",N87&lt;&gt;"")),"Incompleta","OK")))</f>
        <v/>
      </c>
    </row>
    <row r="88">
      <c r="A88" s="8" t="n"/>
      <c r="B88" s="8" t="n"/>
      <c r="C88" s="8" t="n"/>
      <c r="D88" s="8" t="n"/>
      <c r="E88" s="14" t="n"/>
      <c r="F88" s="8" t="n"/>
      <c r="G88" s="14" t="n"/>
      <c r="H88" s="8" t="n"/>
      <c r="I88" s="8" t="n"/>
      <c r="J88" s="13" t="n"/>
      <c r="K88" s="13" t="n"/>
      <c r="L88" s="8" t="n"/>
      <c r="M88" s="15">
        <f>IFERROR(VLOOKUP(L88,Listas!$DK$2:$DL$250,2,FALSE),"")</f>
        <v/>
      </c>
      <c r="N88" s="14" t="n"/>
      <c r="O88" s="14" t="n"/>
      <c r="P88" s="16" t="n"/>
      <c r="Q88" s="16" t="n"/>
      <c r="R88" s="8" t="n"/>
      <c r="T88" s="17">
        <f>IF(NOT(OR(A88&lt;&gt;"",B88&lt;&gt;"",C88&lt;&gt;"",D88&lt;&gt;"",E88&lt;&gt;"",F88&lt;&gt;"",G88&lt;&gt;"",H88&lt;&gt;"",I88&lt;&gt;"",J88&lt;&gt;"",K88&lt;&gt;"",L88&lt;&gt;"",N88&lt;&gt;"",O88&lt;&gt;"",P88&lt;&gt;"",Q88&lt;&gt;"",R88&lt;&gt;"")),"",IF(NOT(AND(OR(B88="",COUNTIF('2. Proyectos'!$A$5:$A$54,B88)&gt;0),OR(C88="",COUNTIF(Listas!$CY$2:$CY$98,C88)&gt;0),OR(D88="",COUNTIF(Listas!$Q$2:$Q$4,D88)&gt;0),OR(E88="",AND(ISNUMBER(E88),E88&gt;0)),OR(F88="",COUNTIF(Listas!$T$2:$T$5,F88)&gt;0),OR(G88="",AND(ISNUMBER(G88),G88&gt;0)),OR(H88="",COUNTIF(Listas!$AO$2:$AO$3,H88)&gt;0),OR(I88="",COUNTIF(Listas!$AF$2:$AF$3,I88)&gt;0),OR(J88="",AND(ISNUMBER(J88),J88&gt;=2018,J88&lt;=2025)),OR(K88="",AND(ISNUMBER(K88),K88&gt;=1,K88&lt;=12)),OR(L88="",COUNTIF(Listas!$H$2:$H$250,L88)&gt;0),OR(N88="",AND(ISNUMBER(N88),N88&gt;0)),OR(O88="",AND(ISNUMBER(O88),O88&gt;0)),OR(P88="",AND(ISNUMBER(P88),P88&gt;=0)),OR(Q88="",COUNTIF(Listas!$BC$2:$BC$3,Q88)&gt;0))),"Dato inválido",IF(NOT(AND(A88&lt;&gt;"",B88&lt;&gt;"",D88&lt;&gt;"",E88&lt;&gt;"",F88&lt;&gt;"",G88&lt;&gt;"",H88&lt;&gt;"",I88&lt;&gt;"",J88&lt;&gt;"",K88&lt;&gt;"",L88&lt;&gt;"",N88&lt;&gt;"")),"Incompleta","OK")))</f>
        <v/>
      </c>
    </row>
    <row r="89">
      <c r="A89" s="6" t="n"/>
      <c r="B89" s="6" t="n"/>
      <c r="C89" s="6" t="n"/>
      <c r="D89" s="6" t="n"/>
      <c r="E89" s="19" t="n"/>
      <c r="F89" s="6" t="n"/>
      <c r="G89" s="19" t="n"/>
      <c r="H89" s="6" t="n"/>
      <c r="I89" s="6" t="n"/>
      <c r="J89" s="18" t="n"/>
      <c r="K89" s="18" t="n"/>
      <c r="L89" s="6" t="n"/>
      <c r="M89" s="15">
        <f>IFERROR(VLOOKUP(L89,Listas!$DK$2:$DL$250,2,FALSE),"")</f>
        <v/>
      </c>
      <c r="N89" s="19" t="n"/>
      <c r="O89" s="19" t="n"/>
      <c r="P89" s="20" t="n"/>
      <c r="Q89" s="20" t="n"/>
      <c r="R89" s="6" t="n"/>
      <c r="T89" s="17">
        <f>IF(NOT(OR(A89&lt;&gt;"",B89&lt;&gt;"",C89&lt;&gt;"",D89&lt;&gt;"",E89&lt;&gt;"",F89&lt;&gt;"",G89&lt;&gt;"",H89&lt;&gt;"",I89&lt;&gt;"",J89&lt;&gt;"",K89&lt;&gt;"",L89&lt;&gt;"",N89&lt;&gt;"",O89&lt;&gt;"",P89&lt;&gt;"",Q89&lt;&gt;"",R89&lt;&gt;"")),"",IF(NOT(AND(OR(B89="",COUNTIF('2. Proyectos'!$A$5:$A$54,B89)&gt;0),OR(C89="",COUNTIF(Listas!$CY$2:$CY$98,C89)&gt;0),OR(D89="",COUNTIF(Listas!$Q$2:$Q$4,D89)&gt;0),OR(E89="",AND(ISNUMBER(E89),E89&gt;0)),OR(F89="",COUNTIF(Listas!$T$2:$T$5,F89)&gt;0),OR(G89="",AND(ISNUMBER(G89),G89&gt;0)),OR(H89="",COUNTIF(Listas!$AO$2:$AO$3,H89)&gt;0),OR(I89="",COUNTIF(Listas!$AF$2:$AF$3,I89)&gt;0),OR(J89="",AND(ISNUMBER(J89),J89&gt;=2018,J89&lt;=2025)),OR(K89="",AND(ISNUMBER(K89),K89&gt;=1,K89&lt;=12)),OR(L89="",COUNTIF(Listas!$H$2:$H$250,L89)&gt;0),OR(N89="",AND(ISNUMBER(N89),N89&gt;0)),OR(O89="",AND(ISNUMBER(O89),O89&gt;0)),OR(P89="",AND(ISNUMBER(P89),P89&gt;=0)),OR(Q89="",COUNTIF(Listas!$BC$2:$BC$3,Q89)&gt;0))),"Dato inválido",IF(NOT(AND(A89&lt;&gt;"",B89&lt;&gt;"",D89&lt;&gt;"",E89&lt;&gt;"",F89&lt;&gt;"",G89&lt;&gt;"",H89&lt;&gt;"",I89&lt;&gt;"",J89&lt;&gt;"",K89&lt;&gt;"",L89&lt;&gt;"",N89&lt;&gt;"")),"Incompleta","OK")))</f>
        <v/>
      </c>
    </row>
    <row r="90">
      <c r="A90" s="8" t="n"/>
      <c r="B90" s="8" t="n"/>
      <c r="C90" s="8" t="n"/>
      <c r="D90" s="8" t="n"/>
      <c r="E90" s="14" t="n"/>
      <c r="F90" s="8" t="n"/>
      <c r="G90" s="14" t="n"/>
      <c r="H90" s="8" t="n"/>
      <c r="I90" s="8" t="n"/>
      <c r="J90" s="13" t="n"/>
      <c r="K90" s="13" t="n"/>
      <c r="L90" s="8" t="n"/>
      <c r="M90" s="15">
        <f>IFERROR(VLOOKUP(L90,Listas!$DK$2:$DL$250,2,FALSE),"")</f>
        <v/>
      </c>
      <c r="N90" s="14" t="n"/>
      <c r="O90" s="14" t="n"/>
      <c r="P90" s="16" t="n"/>
      <c r="Q90" s="16" t="n"/>
      <c r="R90" s="8" t="n"/>
      <c r="T90" s="17">
        <f>IF(NOT(OR(A90&lt;&gt;"",B90&lt;&gt;"",C90&lt;&gt;"",D90&lt;&gt;"",E90&lt;&gt;"",F90&lt;&gt;"",G90&lt;&gt;"",H90&lt;&gt;"",I90&lt;&gt;"",J90&lt;&gt;"",K90&lt;&gt;"",L90&lt;&gt;"",N90&lt;&gt;"",O90&lt;&gt;"",P90&lt;&gt;"",Q90&lt;&gt;"",R90&lt;&gt;"")),"",IF(NOT(AND(OR(B90="",COUNTIF('2. Proyectos'!$A$5:$A$54,B90)&gt;0),OR(C90="",COUNTIF(Listas!$CY$2:$CY$98,C90)&gt;0),OR(D90="",COUNTIF(Listas!$Q$2:$Q$4,D90)&gt;0),OR(E90="",AND(ISNUMBER(E90),E90&gt;0)),OR(F90="",COUNTIF(Listas!$T$2:$T$5,F90)&gt;0),OR(G90="",AND(ISNUMBER(G90),G90&gt;0)),OR(H90="",COUNTIF(Listas!$AO$2:$AO$3,H90)&gt;0),OR(I90="",COUNTIF(Listas!$AF$2:$AF$3,I90)&gt;0),OR(J90="",AND(ISNUMBER(J90),J90&gt;=2018,J90&lt;=2025)),OR(K90="",AND(ISNUMBER(K90),K90&gt;=1,K90&lt;=12)),OR(L90="",COUNTIF(Listas!$H$2:$H$250,L90)&gt;0),OR(N90="",AND(ISNUMBER(N90),N90&gt;0)),OR(O90="",AND(ISNUMBER(O90),O90&gt;0)),OR(P90="",AND(ISNUMBER(P90),P90&gt;=0)),OR(Q90="",COUNTIF(Listas!$BC$2:$BC$3,Q90)&gt;0))),"Dato inválido",IF(NOT(AND(A90&lt;&gt;"",B90&lt;&gt;"",D90&lt;&gt;"",E90&lt;&gt;"",F90&lt;&gt;"",G90&lt;&gt;"",H90&lt;&gt;"",I90&lt;&gt;"",J90&lt;&gt;"",K90&lt;&gt;"",L90&lt;&gt;"",N90&lt;&gt;"")),"Incompleta","OK")))</f>
        <v/>
      </c>
    </row>
    <row r="91">
      <c r="A91" s="6" t="n"/>
      <c r="B91" s="6" t="n"/>
      <c r="C91" s="6" t="n"/>
      <c r="D91" s="6" t="n"/>
      <c r="E91" s="19" t="n"/>
      <c r="F91" s="6" t="n"/>
      <c r="G91" s="19" t="n"/>
      <c r="H91" s="6" t="n"/>
      <c r="I91" s="6" t="n"/>
      <c r="J91" s="18" t="n"/>
      <c r="K91" s="18" t="n"/>
      <c r="L91" s="6" t="n"/>
      <c r="M91" s="15">
        <f>IFERROR(VLOOKUP(L91,Listas!$DK$2:$DL$250,2,FALSE),"")</f>
        <v/>
      </c>
      <c r="N91" s="19" t="n"/>
      <c r="O91" s="19" t="n"/>
      <c r="P91" s="20" t="n"/>
      <c r="Q91" s="20" t="n"/>
      <c r="R91" s="6" t="n"/>
      <c r="T91" s="17">
        <f>IF(NOT(OR(A91&lt;&gt;"",B91&lt;&gt;"",C91&lt;&gt;"",D91&lt;&gt;"",E91&lt;&gt;"",F91&lt;&gt;"",G91&lt;&gt;"",H91&lt;&gt;"",I91&lt;&gt;"",J91&lt;&gt;"",K91&lt;&gt;"",L91&lt;&gt;"",N91&lt;&gt;"",O91&lt;&gt;"",P91&lt;&gt;"",Q91&lt;&gt;"",R91&lt;&gt;"")),"",IF(NOT(AND(OR(B91="",COUNTIF('2. Proyectos'!$A$5:$A$54,B91)&gt;0),OR(C91="",COUNTIF(Listas!$CY$2:$CY$98,C91)&gt;0),OR(D91="",COUNTIF(Listas!$Q$2:$Q$4,D91)&gt;0),OR(E91="",AND(ISNUMBER(E91),E91&gt;0)),OR(F91="",COUNTIF(Listas!$T$2:$T$5,F91)&gt;0),OR(G91="",AND(ISNUMBER(G91),G91&gt;0)),OR(H91="",COUNTIF(Listas!$AO$2:$AO$3,H91)&gt;0),OR(I91="",COUNTIF(Listas!$AF$2:$AF$3,I91)&gt;0),OR(J91="",AND(ISNUMBER(J91),J91&gt;=2018,J91&lt;=2025)),OR(K91="",AND(ISNUMBER(K91),K91&gt;=1,K91&lt;=12)),OR(L91="",COUNTIF(Listas!$H$2:$H$250,L91)&gt;0),OR(N91="",AND(ISNUMBER(N91),N91&gt;0)),OR(O91="",AND(ISNUMBER(O91),O91&gt;0)),OR(P91="",AND(ISNUMBER(P91),P91&gt;=0)),OR(Q91="",COUNTIF(Listas!$BC$2:$BC$3,Q91)&gt;0))),"Dato inválido",IF(NOT(AND(A91&lt;&gt;"",B91&lt;&gt;"",D91&lt;&gt;"",E91&lt;&gt;"",F91&lt;&gt;"",G91&lt;&gt;"",H91&lt;&gt;"",I91&lt;&gt;"",J91&lt;&gt;"",K91&lt;&gt;"",L91&lt;&gt;"",N91&lt;&gt;"")),"Incompleta","OK")))</f>
        <v/>
      </c>
    </row>
    <row r="92">
      <c r="A92" s="8" t="n"/>
      <c r="B92" s="8" t="n"/>
      <c r="C92" s="8" t="n"/>
      <c r="D92" s="8" t="n"/>
      <c r="E92" s="14" t="n"/>
      <c r="F92" s="8" t="n"/>
      <c r="G92" s="14" t="n"/>
      <c r="H92" s="8" t="n"/>
      <c r="I92" s="8" t="n"/>
      <c r="J92" s="13" t="n"/>
      <c r="K92" s="13" t="n"/>
      <c r="L92" s="8" t="n"/>
      <c r="M92" s="15">
        <f>IFERROR(VLOOKUP(L92,Listas!$DK$2:$DL$250,2,FALSE),"")</f>
        <v/>
      </c>
      <c r="N92" s="14" t="n"/>
      <c r="O92" s="14" t="n"/>
      <c r="P92" s="16" t="n"/>
      <c r="Q92" s="16" t="n"/>
      <c r="R92" s="8" t="n"/>
      <c r="T92" s="17">
        <f>IF(NOT(OR(A92&lt;&gt;"",B92&lt;&gt;"",C92&lt;&gt;"",D92&lt;&gt;"",E92&lt;&gt;"",F92&lt;&gt;"",G92&lt;&gt;"",H92&lt;&gt;"",I92&lt;&gt;"",J92&lt;&gt;"",K92&lt;&gt;"",L92&lt;&gt;"",N92&lt;&gt;"",O92&lt;&gt;"",P92&lt;&gt;"",Q92&lt;&gt;"",R92&lt;&gt;"")),"",IF(NOT(AND(OR(B92="",COUNTIF('2. Proyectos'!$A$5:$A$54,B92)&gt;0),OR(C92="",COUNTIF(Listas!$CY$2:$CY$98,C92)&gt;0),OR(D92="",COUNTIF(Listas!$Q$2:$Q$4,D92)&gt;0),OR(E92="",AND(ISNUMBER(E92),E92&gt;0)),OR(F92="",COUNTIF(Listas!$T$2:$T$5,F92)&gt;0),OR(G92="",AND(ISNUMBER(G92),G92&gt;0)),OR(H92="",COUNTIF(Listas!$AO$2:$AO$3,H92)&gt;0),OR(I92="",COUNTIF(Listas!$AF$2:$AF$3,I92)&gt;0),OR(J92="",AND(ISNUMBER(J92),J92&gt;=2018,J92&lt;=2025)),OR(K92="",AND(ISNUMBER(K92),K92&gt;=1,K92&lt;=12)),OR(L92="",COUNTIF(Listas!$H$2:$H$250,L92)&gt;0),OR(N92="",AND(ISNUMBER(N92),N92&gt;0)),OR(O92="",AND(ISNUMBER(O92),O92&gt;0)),OR(P92="",AND(ISNUMBER(P92),P92&gt;=0)),OR(Q92="",COUNTIF(Listas!$BC$2:$BC$3,Q92)&gt;0))),"Dato inválido",IF(NOT(AND(A92&lt;&gt;"",B92&lt;&gt;"",D92&lt;&gt;"",E92&lt;&gt;"",F92&lt;&gt;"",G92&lt;&gt;"",H92&lt;&gt;"",I92&lt;&gt;"",J92&lt;&gt;"",K92&lt;&gt;"",L92&lt;&gt;"",N92&lt;&gt;"")),"Incompleta","OK")))</f>
        <v/>
      </c>
    </row>
    <row r="93">
      <c r="A93" s="6" t="n"/>
      <c r="B93" s="6" t="n"/>
      <c r="C93" s="6" t="n"/>
      <c r="D93" s="6" t="n"/>
      <c r="E93" s="19" t="n"/>
      <c r="F93" s="6" t="n"/>
      <c r="G93" s="19" t="n"/>
      <c r="H93" s="6" t="n"/>
      <c r="I93" s="6" t="n"/>
      <c r="J93" s="18" t="n"/>
      <c r="K93" s="18" t="n"/>
      <c r="L93" s="6" t="n"/>
      <c r="M93" s="15">
        <f>IFERROR(VLOOKUP(L93,Listas!$DK$2:$DL$250,2,FALSE),"")</f>
        <v/>
      </c>
      <c r="N93" s="19" t="n"/>
      <c r="O93" s="19" t="n"/>
      <c r="P93" s="20" t="n"/>
      <c r="Q93" s="20" t="n"/>
      <c r="R93" s="6" t="n"/>
      <c r="T93" s="17">
        <f>IF(NOT(OR(A93&lt;&gt;"",B93&lt;&gt;"",C93&lt;&gt;"",D93&lt;&gt;"",E93&lt;&gt;"",F93&lt;&gt;"",G93&lt;&gt;"",H93&lt;&gt;"",I93&lt;&gt;"",J93&lt;&gt;"",K93&lt;&gt;"",L93&lt;&gt;"",N93&lt;&gt;"",O93&lt;&gt;"",P93&lt;&gt;"",Q93&lt;&gt;"",R93&lt;&gt;"")),"",IF(NOT(AND(OR(B93="",COUNTIF('2. Proyectos'!$A$5:$A$54,B93)&gt;0),OR(C93="",COUNTIF(Listas!$CY$2:$CY$98,C93)&gt;0),OR(D93="",COUNTIF(Listas!$Q$2:$Q$4,D93)&gt;0),OR(E93="",AND(ISNUMBER(E93),E93&gt;0)),OR(F93="",COUNTIF(Listas!$T$2:$T$5,F93)&gt;0),OR(G93="",AND(ISNUMBER(G93),G93&gt;0)),OR(H93="",COUNTIF(Listas!$AO$2:$AO$3,H93)&gt;0),OR(I93="",COUNTIF(Listas!$AF$2:$AF$3,I93)&gt;0),OR(J93="",AND(ISNUMBER(J93),J93&gt;=2018,J93&lt;=2025)),OR(K93="",AND(ISNUMBER(K93),K93&gt;=1,K93&lt;=12)),OR(L93="",COUNTIF(Listas!$H$2:$H$250,L93)&gt;0),OR(N93="",AND(ISNUMBER(N93),N93&gt;0)),OR(O93="",AND(ISNUMBER(O93),O93&gt;0)),OR(P93="",AND(ISNUMBER(P93),P93&gt;=0)),OR(Q93="",COUNTIF(Listas!$BC$2:$BC$3,Q93)&gt;0))),"Dato inválido",IF(NOT(AND(A93&lt;&gt;"",B93&lt;&gt;"",D93&lt;&gt;"",E93&lt;&gt;"",F93&lt;&gt;"",G93&lt;&gt;"",H93&lt;&gt;"",I93&lt;&gt;"",J93&lt;&gt;"",K93&lt;&gt;"",L93&lt;&gt;"",N93&lt;&gt;"")),"Incompleta","OK")))</f>
        <v/>
      </c>
    </row>
    <row r="94">
      <c r="A94" s="8" t="n"/>
      <c r="B94" s="8" t="n"/>
      <c r="C94" s="8" t="n"/>
      <c r="D94" s="8" t="n"/>
      <c r="E94" s="14" t="n"/>
      <c r="F94" s="8" t="n"/>
      <c r="G94" s="14" t="n"/>
      <c r="H94" s="8" t="n"/>
      <c r="I94" s="8" t="n"/>
      <c r="J94" s="13" t="n"/>
      <c r="K94" s="13" t="n"/>
      <c r="L94" s="8" t="n"/>
      <c r="M94" s="15">
        <f>IFERROR(VLOOKUP(L94,Listas!$DK$2:$DL$250,2,FALSE),"")</f>
        <v/>
      </c>
      <c r="N94" s="14" t="n"/>
      <c r="O94" s="14" t="n"/>
      <c r="P94" s="16" t="n"/>
      <c r="Q94" s="16" t="n"/>
      <c r="R94" s="8" t="n"/>
      <c r="T94" s="17">
        <f>IF(NOT(OR(A94&lt;&gt;"",B94&lt;&gt;"",C94&lt;&gt;"",D94&lt;&gt;"",E94&lt;&gt;"",F94&lt;&gt;"",G94&lt;&gt;"",H94&lt;&gt;"",I94&lt;&gt;"",J94&lt;&gt;"",K94&lt;&gt;"",L94&lt;&gt;"",N94&lt;&gt;"",O94&lt;&gt;"",P94&lt;&gt;"",Q94&lt;&gt;"",R94&lt;&gt;"")),"",IF(NOT(AND(OR(B94="",COUNTIF('2. Proyectos'!$A$5:$A$54,B94)&gt;0),OR(C94="",COUNTIF(Listas!$CY$2:$CY$98,C94)&gt;0),OR(D94="",COUNTIF(Listas!$Q$2:$Q$4,D94)&gt;0),OR(E94="",AND(ISNUMBER(E94),E94&gt;0)),OR(F94="",COUNTIF(Listas!$T$2:$T$5,F94)&gt;0),OR(G94="",AND(ISNUMBER(G94),G94&gt;0)),OR(H94="",COUNTIF(Listas!$AO$2:$AO$3,H94)&gt;0),OR(I94="",COUNTIF(Listas!$AF$2:$AF$3,I94)&gt;0),OR(J94="",AND(ISNUMBER(J94),J94&gt;=2018,J94&lt;=2025)),OR(K94="",AND(ISNUMBER(K94),K94&gt;=1,K94&lt;=12)),OR(L94="",COUNTIF(Listas!$H$2:$H$250,L94)&gt;0),OR(N94="",AND(ISNUMBER(N94),N94&gt;0)),OR(O94="",AND(ISNUMBER(O94),O94&gt;0)),OR(P94="",AND(ISNUMBER(P94),P94&gt;=0)),OR(Q94="",COUNTIF(Listas!$BC$2:$BC$3,Q94)&gt;0))),"Dato inválido",IF(NOT(AND(A94&lt;&gt;"",B94&lt;&gt;"",D94&lt;&gt;"",E94&lt;&gt;"",F94&lt;&gt;"",G94&lt;&gt;"",H94&lt;&gt;"",I94&lt;&gt;"",J94&lt;&gt;"",K94&lt;&gt;"",L94&lt;&gt;"",N94&lt;&gt;"")),"Incompleta","OK")))</f>
        <v/>
      </c>
    </row>
    <row r="95">
      <c r="A95" s="6" t="n"/>
      <c r="B95" s="6" t="n"/>
      <c r="C95" s="6" t="n"/>
      <c r="D95" s="6" t="n"/>
      <c r="E95" s="19" t="n"/>
      <c r="F95" s="6" t="n"/>
      <c r="G95" s="19" t="n"/>
      <c r="H95" s="6" t="n"/>
      <c r="I95" s="6" t="n"/>
      <c r="J95" s="18" t="n"/>
      <c r="K95" s="18" t="n"/>
      <c r="L95" s="6" t="n"/>
      <c r="M95" s="15">
        <f>IFERROR(VLOOKUP(L95,Listas!$DK$2:$DL$250,2,FALSE),"")</f>
        <v/>
      </c>
      <c r="N95" s="19" t="n"/>
      <c r="O95" s="19" t="n"/>
      <c r="P95" s="20" t="n"/>
      <c r="Q95" s="20" t="n"/>
      <c r="R95" s="6" t="n"/>
      <c r="T95" s="17">
        <f>IF(NOT(OR(A95&lt;&gt;"",B95&lt;&gt;"",C95&lt;&gt;"",D95&lt;&gt;"",E95&lt;&gt;"",F95&lt;&gt;"",G95&lt;&gt;"",H95&lt;&gt;"",I95&lt;&gt;"",J95&lt;&gt;"",K95&lt;&gt;"",L95&lt;&gt;"",N95&lt;&gt;"",O95&lt;&gt;"",P95&lt;&gt;"",Q95&lt;&gt;"",R95&lt;&gt;"")),"",IF(NOT(AND(OR(B95="",COUNTIF('2. Proyectos'!$A$5:$A$54,B95)&gt;0),OR(C95="",COUNTIF(Listas!$CY$2:$CY$98,C95)&gt;0),OR(D95="",COUNTIF(Listas!$Q$2:$Q$4,D95)&gt;0),OR(E95="",AND(ISNUMBER(E95),E95&gt;0)),OR(F95="",COUNTIF(Listas!$T$2:$T$5,F95)&gt;0),OR(G95="",AND(ISNUMBER(G95),G95&gt;0)),OR(H95="",COUNTIF(Listas!$AO$2:$AO$3,H95)&gt;0),OR(I95="",COUNTIF(Listas!$AF$2:$AF$3,I95)&gt;0),OR(J95="",AND(ISNUMBER(J95),J95&gt;=2018,J95&lt;=2025)),OR(K95="",AND(ISNUMBER(K95),K95&gt;=1,K95&lt;=12)),OR(L95="",COUNTIF(Listas!$H$2:$H$250,L95)&gt;0),OR(N95="",AND(ISNUMBER(N95),N95&gt;0)),OR(O95="",AND(ISNUMBER(O95),O95&gt;0)),OR(P95="",AND(ISNUMBER(P95),P95&gt;=0)),OR(Q95="",COUNTIF(Listas!$BC$2:$BC$3,Q95)&gt;0))),"Dato inválido",IF(NOT(AND(A95&lt;&gt;"",B95&lt;&gt;"",D95&lt;&gt;"",E95&lt;&gt;"",F95&lt;&gt;"",G95&lt;&gt;"",H95&lt;&gt;"",I95&lt;&gt;"",J95&lt;&gt;"",K95&lt;&gt;"",L95&lt;&gt;"",N95&lt;&gt;"")),"Incompleta","OK")))</f>
        <v/>
      </c>
    </row>
    <row r="96">
      <c r="A96" s="8" t="n"/>
      <c r="B96" s="8" t="n"/>
      <c r="C96" s="8" t="n"/>
      <c r="D96" s="8" t="n"/>
      <c r="E96" s="14" t="n"/>
      <c r="F96" s="8" t="n"/>
      <c r="G96" s="14" t="n"/>
      <c r="H96" s="8" t="n"/>
      <c r="I96" s="8" t="n"/>
      <c r="J96" s="13" t="n"/>
      <c r="K96" s="13" t="n"/>
      <c r="L96" s="8" t="n"/>
      <c r="M96" s="15">
        <f>IFERROR(VLOOKUP(L96,Listas!$DK$2:$DL$250,2,FALSE),"")</f>
        <v/>
      </c>
      <c r="N96" s="14" t="n"/>
      <c r="O96" s="14" t="n"/>
      <c r="P96" s="16" t="n"/>
      <c r="Q96" s="16" t="n"/>
      <c r="R96" s="8" t="n"/>
      <c r="T96" s="17">
        <f>IF(NOT(OR(A96&lt;&gt;"",B96&lt;&gt;"",C96&lt;&gt;"",D96&lt;&gt;"",E96&lt;&gt;"",F96&lt;&gt;"",G96&lt;&gt;"",H96&lt;&gt;"",I96&lt;&gt;"",J96&lt;&gt;"",K96&lt;&gt;"",L96&lt;&gt;"",N96&lt;&gt;"",O96&lt;&gt;"",P96&lt;&gt;"",Q96&lt;&gt;"",R96&lt;&gt;"")),"",IF(NOT(AND(OR(B96="",COUNTIF('2. Proyectos'!$A$5:$A$54,B96)&gt;0),OR(C96="",COUNTIF(Listas!$CY$2:$CY$98,C96)&gt;0),OR(D96="",COUNTIF(Listas!$Q$2:$Q$4,D96)&gt;0),OR(E96="",AND(ISNUMBER(E96),E96&gt;0)),OR(F96="",COUNTIF(Listas!$T$2:$T$5,F96)&gt;0),OR(G96="",AND(ISNUMBER(G96),G96&gt;0)),OR(H96="",COUNTIF(Listas!$AO$2:$AO$3,H96)&gt;0),OR(I96="",COUNTIF(Listas!$AF$2:$AF$3,I96)&gt;0),OR(J96="",AND(ISNUMBER(J96),J96&gt;=2018,J96&lt;=2025)),OR(K96="",AND(ISNUMBER(K96),K96&gt;=1,K96&lt;=12)),OR(L96="",COUNTIF(Listas!$H$2:$H$250,L96)&gt;0),OR(N96="",AND(ISNUMBER(N96),N96&gt;0)),OR(O96="",AND(ISNUMBER(O96),O96&gt;0)),OR(P96="",AND(ISNUMBER(P96),P96&gt;=0)),OR(Q96="",COUNTIF(Listas!$BC$2:$BC$3,Q96)&gt;0))),"Dato inválido",IF(NOT(AND(A96&lt;&gt;"",B96&lt;&gt;"",D96&lt;&gt;"",E96&lt;&gt;"",F96&lt;&gt;"",G96&lt;&gt;"",H96&lt;&gt;"",I96&lt;&gt;"",J96&lt;&gt;"",K96&lt;&gt;"",L96&lt;&gt;"",N96&lt;&gt;"")),"Incompleta","OK")))</f>
        <v/>
      </c>
    </row>
    <row r="97">
      <c r="A97" s="6" t="n"/>
      <c r="B97" s="6" t="n"/>
      <c r="C97" s="6" t="n"/>
      <c r="D97" s="6" t="n"/>
      <c r="E97" s="19" t="n"/>
      <c r="F97" s="6" t="n"/>
      <c r="G97" s="19" t="n"/>
      <c r="H97" s="6" t="n"/>
      <c r="I97" s="6" t="n"/>
      <c r="J97" s="18" t="n"/>
      <c r="K97" s="18" t="n"/>
      <c r="L97" s="6" t="n"/>
      <c r="M97" s="15">
        <f>IFERROR(VLOOKUP(L97,Listas!$DK$2:$DL$250,2,FALSE),"")</f>
        <v/>
      </c>
      <c r="N97" s="19" t="n"/>
      <c r="O97" s="19" t="n"/>
      <c r="P97" s="20" t="n"/>
      <c r="Q97" s="20" t="n"/>
      <c r="R97" s="6" t="n"/>
      <c r="T97" s="17">
        <f>IF(NOT(OR(A97&lt;&gt;"",B97&lt;&gt;"",C97&lt;&gt;"",D97&lt;&gt;"",E97&lt;&gt;"",F97&lt;&gt;"",G97&lt;&gt;"",H97&lt;&gt;"",I97&lt;&gt;"",J97&lt;&gt;"",K97&lt;&gt;"",L97&lt;&gt;"",N97&lt;&gt;"",O97&lt;&gt;"",P97&lt;&gt;"",Q97&lt;&gt;"",R97&lt;&gt;"")),"",IF(NOT(AND(OR(B97="",COUNTIF('2. Proyectos'!$A$5:$A$54,B97)&gt;0),OR(C97="",COUNTIF(Listas!$CY$2:$CY$98,C97)&gt;0),OR(D97="",COUNTIF(Listas!$Q$2:$Q$4,D97)&gt;0),OR(E97="",AND(ISNUMBER(E97),E97&gt;0)),OR(F97="",COUNTIF(Listas!$T$2:$T$5,F97)&gt;0),OR(G97="",AND(ISNUMBER(G97),G97&gt;0)),OR(H97="",COUNTIF(Listas!$AO$2:$AO$3,H97)&gt;0),OR(I97="",COUNTIF(Listas!$AF$2:$AF$3,I97)&gt;0),OR(J97="",AND(ISNUMBER(J97),J97&gt;=2018,J97&lt;=2025)),OR(K97="",AND(ISNUMBER(K97),K97&gt;=1,K97&lt;=12)),OR(L97="",COUNTIF(Listas!$H$2:$H$250,L97)&gt;0),OR(N97="",AND(ISNUMBER(N97),N97&gt;0)),OR(O97="",AND(ISNUMBER(O97),O97&gt;0)),OR(P97="",AND(ISNUMBER(P97),P97&gt;=0)),OR(Q97="",COUNTIF(Listas!$BC$2:$BC$3,Q97)&gt;0))),"Dato inválido",IF(NOT(AND(A97&lt;&gt;"",B97&lt;&gt;"",D97&lt;&gt;"",E97&lt;&gt;"",F97&lt;&gt;"",G97&lt;&gt;"",H97&lt;&gt;"",I97&lt;&gt;"",J97&lt;&gt;"",K97&lt;&gt;"",L97&lt;&gt;"",N97&lt;&gt;"")),"Incompleta","OK")))</f>
        <v/>
      </c>
    </row>
    <row r="98">
      <c r="A98" s="8" t="n"/>
      <c r="B98" s="8" t="n"/>
      <c r="C98" s="8" t="n"/>
      <c r="D98" s="8" t="n"/>
      <c r="E98" s="14" t="n"/>
      <c r="F98" s="8" t="n"/>
      <c r="G98" s="14" t="n"/>
      <c r="H98" s="8" t="n"/>
      <c r="I98" s="8" t="n"/>
      <c r="J98" s="13" t="n"/>
      <c r="K98" s="13" t="n"/>
      <c r="L98" s="8" t="n"/>
      <c r="M98" s="15">
        <f>IFERROR(VLOOKUP(L98,Listas!$DK$2:$DL$250,2,FALSE),"")</f>
        <v/>
      </c>
      <c r="N98" s="14" t="n"/>
      <c r="O98" s="14" t="n"/>
      <c r="P98" s="16" t="n"/>
      <c r="Q98" s="16" t="n"/>
      <c r="R98" s="8" t="n"/>
      <c r="T98" s="17">
        <f>IF(NOT(OR(A98&lt;&gt;"",B98&lt;&gt;"",C98&lt;&gt;"",D98&lt;&gt;"",E98&lt;&gt;"",F98&lt;&gt;"",G98&lt;&gt;"",H98&lt;&gt;"",I98&lt;&gt;"",J98&lt;&gt;"",K98&lt;&gt;"",L98&lt;&gt;"",N98&lt;&gt;"",O98&lt;&gt;"",P98&lt;&gt;"",Q98&lt;&gt;"",R98&lt;&gt;"")),"",IF(NOT(AND(OR(B98="",COUNTIF('2. Proyectos'!$A$5:$A$54,B98)&gt;0),OR(C98="",COUNTIF(Listas!$CY$2:$CY$98,C98)&gt;0),OR(D98="",COUNTIF(Listas!$Q$2:$Q$4,D98)&gt;0),OR(E98="",AND(ISNUMBER(E98),E98&gt;0)),OR(F98="",COUNTIF(Listas!$T$2:$T$5,F98)&gt;0),OR(G98="",AND(ISNUMBER(G98),G98&gt;0)),OR(H98="",COUNTIF(Listas!$AO$2:$AO$3,H98)&gt;0),OR(I98="",COUNTIF(Listas!$AF$2:$AF$3,I98)&gt;0),OR(J98="",AND(ISNUMBER(J98),J98&gt;=2018,J98&lt;=2025)),OR(K98="",AND(ISNUMBER(K98),K98&gt;=1,K98&lt;=12)),OR(L98="",COUNTIF(Listas!$H$2:$H$250,L98)&gt;0),OR(N98="",AND(ISNUMBER(N98),N98&gt;0)),OR(O98="",AND(ISNUMBER(O98),O98&gt;0)),OR(P98="",AND(ISNUMBER(P98),P98&gt;=0)),OR(Q98="",COUNTIF(Listas!$BC$2:$BC$3,Q98)&gt;0))),"Dato inválido",IF(NOT(AND(A98&lt;&gt;"",B98&lt;&gt;"",D98&lt;&gt;"",E98&lt;&gt;"",F98&lt;&gt;"",G98&lt;&gt;"",H98&lt;&gt;"",I98&lt;&gt;"",J98&lt;&gt;"",K98&lt;&gt;"",L98&lt;&gt;"",N98&lt;&gt;"")),"Incompleta","OK")))</f>
        <v/>
      </c>
    </row>
    <row r="99">
      <c r="A99" s="6" t="n"/>
      <c r="B99" s="6" t="n"/>
      <c r="C99" s="6" t="n"/>
      <c r="D99" s="6" t="n"/>
      <c r="E99" s="19" t="n"/>
      <c r="F99" s="6" t="n"/>
      <c r="G99" s="19" t="n"/>
      <c r="H99" s="6" t="n"/>
      <c r="I99" s="6" t="n"/>
      <c r="J99" s="18" t="n"/>
      <c r="K99" s="18" t="n"/>
      <c r="L99" s="6" t="n"/>
      <c r="M99" s="15">
        <f>IFERROR(VLOOKUP(L99,Listas!$DK$2:$DL$250,2,FALSE),"")</f>
        <v/>
      </c>
      <c r="N99" s="19" t="n"/>
      <c r="O99" s="19" t="n"/>
      <c r="P99" s="20" t="n"/>
      <c r="Q99" s="20" t="n"/>
      <c r="R99" s="6" t="n"/>
      <c r="T99" s="17">
        <f>IF(NOT(OR(A99&lt;&gt;"",B99&lt;&gt;"",C99&lt;&gt;"",D99&lt;&gt;"",E99&lt;&gt;"",F99&lt;&gt;"",G99&lt;&gt;"",H99&lt;&gt;"",I99&lt;&gt;"",J99&lt;&gt;"",K99&lt;&gt;"",L99&lt;&gt;"",N99&lt;&gt;"",O99&lt;&gt;"",P99&lt;&gt;"",Q99&lt;&gt;"",R99&lt;&gt;"")),"",IF(NOT(AND(OR(B99="",COUNTIF('2. Proyectos'!$A$5:$A$54,B99)&gt;0),OR(C99="",COUNTIF(Listas!$CY$2:$CY$98,C99)&gt;0),OR(D99="",COUNTIF(Listas!$Q$2:$Q$4,D99)&gt;0),OR(E99="",AND(ISNUMBER(E99),E99&gt;0)),OR(F99="",COUNTIF(Listas!$T$2:$T$5,F99)&gt;0),OR(G99="",AND(ISNUMBER(G99),G99&gt;0)),OR(H99="",COUNTIF(Listas!$AO$2:$AO$3,H99)&gt;0),OR(I99="",COUNTIF(Listas!$AF$2:$AF$3,I99)&gt;0),OR(J99="",AND(ISNUMBER(J99),J99&gt;=2018,J99&lt;=2025)),OR(K99="",AND(ISNUMBER(K99),K99&gt;=1,K99&lt;=12)),OR(L99="",COUNTIF(Listas!$H$2:$H$250,L99)&gt;0),OR(N99="",AND(ISNUMBER(N99),N99&gt;0)),OR(O99="",AND(ISNUMBER(O99),O99&gt;0)),OR(P99="",AND(ISNUMBER(P99),P99&gt;=0)),OR(Q99="",COUNTIF(Listas!$BC$2:$BC$3,Q99)&gt;0))),"Dato inválido",IF(NOT(AND(A99&lt;&gt;"",B99&lt;&gt;"",D99&lt;&gt;"",E99&lt;&gt;"",F99&lt;&gt;"",G99&lt;&gt;"",H99&lt;&gt;"",I99&lt;&gt;"",J99&lt;&gt;"",K99&lt;&gt;"",L99&lt;&gt;"",N99&lt;&gt;"")),"Incompleta","OK")))</f>
        <v/>
      </c>
    </row>
    <row r="100">
      <c r="A100" s="8" t="n"/>
      <c r="B100" s="8" t="n"/>
      <c r="C100" s="8" t="n"/>
      <c r="D100" s="8" t="n"/>
      <c r="E100" s="14" t="n"/>
      <c r="F100" s="8" t="n"/>
      <c r="G100" s="14" t="n"/>
      <c r="H100" s="8" t="n"/>
      <c r="I100" s="8" t="n"/>
      <c r="J100" s="13" t="n"/>
      <c r="K100" s="13" t="n"/>
      <c r="L100" s="8" t="n"/>
      <c r="M100" s="15">
        <f>IFERROR(VLOOKUP(L100,Listas!$DK$2:$DL$250,2,FALSE),"")</f>
        <v/>
      </c>
      <c r="N100" s="14" t="n"/>
      <c r="O100" s="14" t="n"/>
      <c r="P100" s="16" t="n"/>
      <c r="Q100" s="16" t="n"/>
      <c r="R100" s="8" t="n"/>
      <c r="T100" s="17">
        <f>IF(NOT(OR(A100&lt;&gt;"",B100&lt;&gt;"",C100&lt;&gt;"",D100&lt;&gt;"",E100&lt;&gt;"",F100&lt;&gt;"",G100&lt;&gt;"",H100&lt;&gt;"",I100&lt;&gt;"",J100&lt;&gt;"",K100&lt;&gt;"",L100&lt;&gt;"",N100&lt;&gt;"",O100&lt;&gt;"",P100&lt;&gt;"",Q100&lt;&gt;"",R100&lt;&gt;"")),"",IF(NOT(AND(OR(B100="",COUNTIF('2. Proyectos'!$A$5:$A$54,B100)&gt;0),OR(C100="",COUNTIF(Listas!$CY$2:$CY$98,C100)&gt;0),OR(D100="",COUNTIF(Listas!$Q$2:$Q$4,D100)&gt;0),OR(E100="",AND(ISNUMBER(E100),E100&gt;0)),OR(F100="",COUNTIF(Listas!$T$2:$T$5,F100)&gt;0),OR(G100="",AND(ISNUMBER(G100),G100&gt;0)),OR(H100="",COUNTIF(Listas!$AO$2:$AO$3,H100)&gt;0),OR(I100="",COUNTIF(Listas!$AF$2:$AF$3,I100)&gt;0),OR(J100="",AND(ISNUMBER(J100),J100&gt;=2018,J100&lt;=2025)),OR(K100="",AND(ISNUMBER(K100),K100&gt;=1,K100&lt;=12)),OR(L100="",COUNTIF(Listas!$H$2:$H$250,L100)&gt;0),OR(N100="",AND(ISNUMBER(N100),N100&gt;0)),OR(O100="",AND(ISNUMBER(O100),O100&gt;0)),OR(P100="",AND(ISNUMBER(P100),P100&gt;=0)),OR(Q100="",COUNTIF(Listas!$BC$2:$BC$3,Q100)&gt;0))),"Dato inválido",IF(NOT(AND(A100&lt;&gt;"",B100&lt;&gt;"",D100&lt;&gt;"",E100&lt;&gt;"",F100&lt;&gt;"",G100&lt;&gt;"",H100&lt;&gt;"",I100&lt;&gt;"",J100&lt;&gt;"",K100&lt;&gt;"",L100&lt;&gt;"",N100&lt;&gt;"")),"Incompleta","OK")))</f>
        <v/>
      </c>
    </row>
    <row r="101">
      <c r="A101" s="6" t="n"/>
      <c r="B101" s="6" t="n"/>
      <c r="C101" s="6" t="n"/>
      <c r="D101" s="6" t="n"/>
      <c r="E101" s="19" t="n"/>
      <c r="F101" s="6" t="n"/>
      <c r="G101" s="19" t="n"/>
      <c r="H101" s="6" t="n"/>
      <c r="I101" s="6" t="n"/>
      <c r="J101" s="18" t="n"/>
      <c r="K101" s="18" t="n"/>
      <c r="L101" s="6" t="n"/>
      <c r="M101" s="15">
        <f>IFERROR(VLOOKUP(L101,Listas!$DK$2:$DL$250,2,FALSE),"")</f>
        <v/>
      </c>
      <c r="N101" s="19" t="n"/>
      <c r="O101" s="19" t="n"/>
      <c r="P101" s="20" t="n"/>
      <c r="Q101" s="20" t="n"/>
      <c r="R101" s="6" t="n"/>
      <c r="T101" s="17">
        <f>IF(NOT(OR(A101&lt;&gt;"",B101&lt;&gt;"",C101&lt;&gt;"",D101&lt;&gt;"",E101&lt;&gt;"",F101&lt;&gt;"",G101&lt;&gt;"",H101&lt;&gt;"",I101&lt;&gt;"",J101&lt;&gt;"",K101&lt;&gt;"",L101&lt;&gt;"",N101&lt;&gt;"",O101&lt;&gt;"",P101&lt;&gt;"",Q101&lt;&gt;"",R101&lt;&gt;"")),"",IF(NOT(AND(OR(B101="",COUNTIF('2. Proyectos'!$A$5:$A$54,B101)&gt;0),OR(C101="",COUNTIF(Listas!$CY$2:$CY$98,C101)&gt;0),OR(D101="",COUNTIF(Listas!$Q$2:$Q$4,D101)&gt;0),OR(E101="",AND(ISNUMBER(E101),E101&gt;0)),OR(F101="",COUNTIF(Listas!$T$2:$T$5,F101)&gt;0),OR(G101="",AND(ISNUMBER(G101),G101&gt;0)),OR(H101="",COUNTIF(Listas!$AO$2:$AO$3,H101)&gt;0),OR(I101="",COUNTIF(Listas!$AF$2:$AF$3,I101)&gt;0),OR(J101="",AND(ISNUMBER(J101),J101&gt;=2018,J101&lt;=2025)),OR(K101="",AND(ISNUMBER(K101),K101&gt;=1,K101&lt;=12)),OR(L101="",COUNTIF(Listas!$H$2:$H$250,L101)&gt;0),OR(N101="",AND(ISNUMBER(N101),N101&gt;0)),OR(O101="",AND(ISNUMBER(O101),O101&gt;0)),OR(P101="",AND(ISNUMBER(P101),P101&gt;=0)),OR(Q101="",COUNTIF(Listas!$BC$2:$BC$3,Q101)&gt;0))),"Dato inválido",IF(NOT(AND(A101&lt;&gt;"",B101&lt;&gt;"",D101&lt;&gt;"",E101&lt;&gt;"",F101&lt;&gt;"",G101&lt;&gt;"",H101&lt;&gt;"",I101&lt;&gt;"",J101&lt;&gt;"",K101&lt;&gt;"",L101&lt;&gt;"",N101&lt;&gt;"")),"Incompleta","OK")))</f>
        <v/>
      </c>
    </row>
    <row r="102">
      <c r="A102" s="8" t="n"/>
      <c r="B102" s="8" t="n"/>
      <c r="C102" s="8" t="n"/>
      <c r="D102" s="8" t="n"/>
      <c r="E102" s="14" t="n"/>
      <c r="F102" s="8" t="n"/>
      <c r="G102" s="14" t="n"/>
      <c r="H102" s="8" t="n"/>
      <c r="I102" s="8" t="n"/>
      <c r="J102" s="13" t="n"/>
      <c r="K102" s="13" t="n"/>
      <c r="L102" s="8" t="n"/>
      <c r="M102" s="15">
        <f>IFERROR(VLOOKUP(L102,Listas!$DK$2:$DL$250,2,FALSE),"")</f>
        <v/>
      </c>
      <c r="N102" s="14" t="n"/>
      <c r="O102" s="14" t="n"/>
      <c r="P102" s="16" t="n"/>
      <c r="Q102" s="16" t="n"/>
      <c r="R102" s="8" t="n"/>
      <c r="T102" s="17">
        <f>IF(NOT(OR(A102&lt;&gt;"",B102&lt;&gt;"",C102&lt;&gt;"",D102&lt;&gt;"",E102&lt;&gt;"",F102&lt;&gt;"",G102&lt;&gt;"",H102&lt;&gt;"",I102&lt;&gt;"",J102&lt;&gt;"",K102&lt;&gt;"",L102&lt;&gt;"",N102&lt;&gt;"",O102&lt;&gt;"",P102&lt;&gt;"",Q102&lt;&gt;"",R102&lt;&gt;"")),"",IF(NOT(AND(OR(B102="",COUNTIF('2. Proyectos'!$A$5:$A$54,B102)&gt;0),OR(C102="",COUNTIF(Listas!$CY$2:$CY$98,C102)&gt;0),OR(D102="",COUNTIF(Listas!$Q$2:$Q$4,D102)&gt;0),OR(E102="",AND(ISNUMBER(E102),E102&gt;0)),OR(F102="",COUNTIF(Listas!$T$2:$T$5,F102)&gt;0),OR(G102="",AND(ISNUMBER(G102),G102&gt;0)),OR(H102="",COUNTIF(Listas!$AO$2:$AO$3,H102)&gt;0),OR(I102="",COUNTIF(Listas!$AF$2:$AF$3,I102)&gt;0),OR(J102="",AND(ISNUMBER(J102),J102&gt;=2018,J102&lt;=2025)),OR(K102="",AND(ISNUMBER(K102),K102&gt;=1,K102&lt;=12)),OR(L102="",COUNTIF(Listas!$H$2:$H$250,L102)&gt;0),OR(N102="",AND(ISNUMBER(N102),N102&gt;0)),OR(O102="",AND(ISNUMBER(O102),O102&gt;0)),OR(P102="",AND(ISNUMBER(P102),P102&gt;=0)),OR(Q102="",COUNTIF(Listas!$BC$2:$BC$3,Q102)&gt;0))),"Dato inválido",IF(NOT(AND(A102&lt;&gt;"",B102&lt;&gt;"",D102&lt;&gt;"",E102&lt;&gt;"",F102&lt;&gt;"",G102&lt;&gt;"",H102&lt;&gt;"",I102&lt;&gt;"",J102&lt;&gt;"",K102&lt;&gt;"",L102&lt;&gt;"",N102&lt;&gt;"")),"Incompleta","OK")))</f>
        <v/>
      </c>
    </row>
    <row r="103">
      <c r="A103" s="6" t="n"/>
      <c r="B103" s="6" t="n"/>
      <c r="C103" s="6" t="n"/>
      <c r="D103" s="6" t="n"/>
      <c r="E103" s="19" t="n"/>
      <c r="F103" s="6" t="n"/>
      <c r="G103" s="19" t="n"/>
      <c r="H103" s="6" t="n"/>
      <c r="I103" s="6" t="n"/>
      <c r="J103" s="18" t="n"/>
      <c r="K103" s="18" t="n"/>
      <c r="L103" s="6" t="n"/>
      <c r="M103" s="15">
        <f>IFERROR(VLOOKUP(L103,Listas!$DK$2:$DL$250,2,FALSE),"")</f>
        <v/>
      </c>
      <c r="N103" s="19" t="n"/>
      <c r="O103" s="19" t="n"/>
      <c r="P103" s="20" t="n"/>
      <c r="Q103" s="20" t="n"/>
      <c r="R103" s="6" t="n"/>
      <c r="T103" s="17">
        <f>IF(NOT(OR(A103&lt;&gt;"",B103&lt;&gt;"",C103&lt;&gt;"",D103&lt;&gt;"",E103&lt;&gt;"",F103&lt;&gt;"",G103&lt;&gt;"",H103&lt;&gt;"",I103&lt;&gt;"",J103&lt;&gt;"",K103&lt;&gt;"",L103&lt;&gt;"",N103&lt;&gt;"",O103&lt;&gt;"",P103&lt;&gt;"",Q103&lt;&gt;"",R103&lt;&gt;"")),"",IF(NOT(AND(OR(B103="",COUNTIF('2. Proyectos'!$A$5:$A$54,B103)&gt;0),OR(C103="",COUNTIF(Listas!$CY$2:$CY$98,C103)&gt;0),OR(D103="",COUNTIF(Listas!$Q$2:$Q$4,D103)&gt;0),OR(E103="",AND(ISNUMBER(E103),E103&gt;0)),OR(F103="",COUNTIF(Listas!$T$2:$T$5,F103)&gt;0),OR(G103="",AND(ISNUMBER(G103),G103&gt;0)),OR(H103="",COUNTIF(Listas!$AO$2:$AO$3,H103)&gt;0),OR(I103="",COUNTIF(Listas!$AF$2:$AF$3,I103)&gt;0),OR(J103="",AND(ISNUMBER(J103),J103&gt;=2018,J103&lt;=2025)),OR(K103="",AND(ISNUMBER(K103),K103&gt;=1,K103&lt;=12)),OR(L103="",COUNTIF(Listas!$H$2:$H$250,L103)&gt;0),OR(N103="",AND(ISNUMBER(N103),N103&gt;0)),OR(O103="",AND(ISNUMBER(O103),O103&gt;0)),OR(P103="",AND(ISNUMBER(P103),P103&gt;=0)),OR(Q103="",COUNTIF(Listas!$BC$2:$BC$3,Q103)&gt;0))),"Dato inválido",IF(NOT(AND(A103&lt;&gt;"",B103&lt;&gt;"",D103&lt;&gt;"",E103&lt;&gt;"",F103&lt;&gt;"",G103&lt;&gt;"",H103&lt;&gt;"",I103&lt;&gt;"",J103&lt;&gt;"",K103&lt;&gt;"",L103&lt;&gt;"",N103&lt;&gt;"")),"Incompleta","OK")))</f>
        <v/>
      </c>
    </row>
    <row r="104">
      <c r="A104" s="8" t="n"/>
      <c r="B104" s="8" t="n"/>
      <c r="C104" s="8" t="n"/>
      <c r="D104" s="8" t="n"/>
      <c r="E104" s="14" t="n"/>
      <c r="F104" s="8" t="n"/>
      <c r="G104" s="14" t="n"/>
      <c r="H104" s="8" t="n"/>
      <c r="I104" s="8" t="n"/>
      <c r="J104" s="13" t="n"/>
      <c r="K104" s="13" t="n"/>
      <c r="L104" s="8" t="n"/>
      <c r="M104" s="15">
        <f>IFERROR(VLOOKUP(L104,Listas!$DK$2:$DL$250,2,FALSE),"")</f>
        <v/>
      </c>
      <c r="N104" s="14" t="n"/>
      <c r="O104" s="14" t="n"/>
      <c r="P104" s="16" t="n"/>
      <c r="Q104" s="16" t="n"/>
      <c r="R104" s="8" t="n"/>
      <c r="T104" s="17">
        <f>IF(NOT(OR(A104&lt;&gt;"",B104&lt;&gt;"",C104&lt;&gt;"",D104&lt;&gt;"",E104&lt;&gt;"",F104&lt;&gt;"",G104&lt;&gt;"",H104&lt;&gt;"",I104&lt;&gt;"",J104&lt;&gt;"",K104&lt;&gt;"",L104&lt;&gt;"",N104&lt;&gt;"",O104&lt;&gt;"",P104&lt;&gt;"",Q104&lt;&gt;"",R104&lt;&gt;"")),"",IF(NOT(AND(OR(B104="",COUNTIF('2. Proyectos'!$A$5:$A$54,B104)&gt;0),OR(C104="",COUNTIF(Listas!$CY$2:$CY$98,C104)&gt;0),OR(D104="",COUNTIF(Listas!$Q$2:$Q$4,D104)&gt;0),OR(E104="",AND(ISNUMBER(E104),E104&gt;0)),OR(F104="",COUNTIF(Listas!$T$2:$T$5,F104)&gt;0),OR(G104="",AND(ISNUMBER(G104),G104&gt;0)),OR(H104="",COUNTIF(Listas!$AO$2:$AO$3,H104)&gt;0),OR(I104="",COUNTIF(Listas!$AF$2:$AF$3,I104)&gt;0),OR(J104="",AND(ISNUMBER(J104),J104&gt;=2018,J104&lt;=2025)),OR(K104="",AND(ISNUMBER(K104),K104&gt;=1,K104&lt;=12)),OR(L104="",COUNTIF(Listas!$H$2:$H$250,L104)&gt;0),OR(N104="",AND(ISNUMBER(N104),N104&gt;0)),OR(O104="",AND(ISNUMBER(O104),O104&gt;0)),OR(P104="",AND(ISNUMBER(P104),P104&gt;=0)),OR(Q104="",COUNTIF(Listas!$BC$2:$BC$3,Q104)&gt;0))),"Dato inválido",IF(NOT(AND(A104&lt;&gt;"",B104&lt;&gt;"",D104&lt;&gt;"",E104&lt;&gt;"",F104&lt;&gt;"",G104&lt;&gt;"",H104&lt;&gt;"",I104&lt;&gt;"",J104&lt;&gt;"",K104&lt;&gt;"",L104&lt;&gt;"",N104&lt;&gt;"")),"Incompleta","OK")))</f>
        <v/>
      </c>
    </row>
    <row r="105">
      <c r="A105" s="6" t="n"/>
      <c r="B105" s="6" t="n"/>
      <c r="C105" s="6" t="n"/>
      <c r="D105" s="6" t="n"/>
      <c r="E105" s="19" t="n"/>
      <c r="F105" s="6" t="n"/>
      <c r="G105" s="19" t="n"/>
      <c r="H105" s="6" t="n"/>
      <c r="I105" s="6" t="n"/>
      <c r="J105" s="18" t="n"/>
      <c r="K105" s="18" t="n"/>
      <c r="L105" s="6" t="n"/>
      <c r="M105" s="15">
        <f>IFERROR(VLOOKUP(L105,Listas!$DK$2:$DL$250,2,FALSE),"")</f>
        <v/>
      </c>
      <c r="N105" s="19" t="n"/>
      <c r="O105" s="19" t="n"/>
      <c r="P105" s="20" t="n"/>
      <c r="Q105" s="20" t="n"/>
      <c r="R105" s="6" t="n"/>
      <c r="T105" s="17">
        <f>IF(NOT(OR(A105&lt;&gt;"",B105&lt;&gt;"",C105&lt;&gt;"",D105&lt;&gt;"",E105&lt;&gt;"",F105&lt;&gt;"",G105&lt;&gt;"",H105&lt;&gt;"",I105&lt;&gt;"",J105&lt;&gt;"",K105&lt;&gt;"",L105&lt;&gt;"",N105&lt;&gt;"",O105&lt;&gt;"",P105&lt;&gt;"",Q105&lt;&gt;"",R105&lt;&gt;"")),"",IF(NOT(AND(OR(B105="",COUNTIF('2. Proyectos'!$A$5:$A$54,B105)&gt;0),OR(C105="",COUNTIF(Listas!$CY$2:$CY$98,C105)&gt;0),OR(D105="",COUNTIF(Listas!$Q$2:$Q$4,D105)&gt;0),OR(E105="",AND(ISNUMBER(E105),E105&gt;0)),OR(F105="",COUNTIF(Listas!$T$2:$T$5,F105)&gt;0),OR(G105="",AND(ISNUMBER(G105),G105&gt;0)),OR(H105="",COUNTIF(Listas!$AO$2:$AO$3,H105)&gt;0),OR(I105="",COUNTIF(Listas!$AF$2:$AF$3,I105)&gt;0),OR(J105="",AND(ISNUMBER(J105),J105&gt;=2018,J105&lt;=2025)),OR(K105="",AND(ISNUMBER(K105),K105&gt;=1,K105&lt;=12)),OR(L105="",COUNTIF(Listas!$H$2:$H$250,L105)&gt;0),OR(N105="",AND(ISNUMBER(N105),N105&gt;0)),OR(O105="",AND(ISNUMBER(O105),O105&gt;0)),OR(P105="",AND(ISNUMBER(P105),P105&gt;=0)),OR(Q105="",COUNTIF(Listas!$BC$2:$BC$3,Q105)&gt;0))),"Dato inválido",IF(NOT(AND(A105&lt;&gt;"",B105&lt;&gt;"",D105&lt;&gt;"",E105&lt;&gt;"",F105&lt;&gt;"",G105&lt;&gt;"",H105&lt;&gt;"",I105&lt;&gt;"",J105&lt;&gt;"",K105&lt;&gt;"",L105&lt;&gt;"",N105&lt;&gt;"")),"Incompleta","OK")))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R4"/>
    <mergeCell ref="J4:Q4"/>
    <mergeCell ref="D4:I4"/>
    <mergeCell ref="A2:R2"/>
    <mergeCell ref="A1:R1"/>
    <mergeCell ref="A4:C4"/>
  </mergeCells>
  <conditionalFormatting sqref="T6:T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5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=Listas!$CY$2:$CY$98</formula1>
    </dataValidation>
    <dataValidation sqref="D6:D105" showDropDown="0" showInputMessage="0" showErrorMessage="1" allowBlank="1" errorTitle="Fuera de catálogo" error="Seleccione un valor de la lista." type="list">
      <formula1>=Listas!$Q$2:$Q$4</formula1>
    </dataValidation>
    <dataValidation sqref="E6:E105" showDropDown="0" showInputMessage="0" showErrorMessage="1" allowBlank="1" errorTitle="Valor inválido" error="Debe ser un número mayor que cero." type="decimal" operator="greaterThan">
      <formula1>0</formula1>
    </dataValidation>
    <dataValidation sqref="F6:F105" showDropDown="0" showInputMessage="0" showErrorMessage="1" allowBlank="1" errorTitle="Fuera de catálogo" error="Seleccione un valor de la lista." type="list">
      <formula1>=Listas!$T$2:$T$5</formula1>
    </dataValidation>
    <dataValidation sqref="G6:G105" showDropDown="0" showInputMessage="0" showErrorMessage="1" allowBlank="1" errorTitle="Valor inválido" error="Debe ser un número mayor que cero." type="decimal" operator="greaterThan">
      <formula1>0</formula1>
    </dataValidation>
    <dataValidation sqref="H6:H105" showDropDown="0" showInputMessage="0" showErrorMessage="1" allowBlank="1" errorTitle="Fuera de catálogo" error="Seleccione un valor de la lista." type="list">
      <formula1>=Listas!$AO$2:$AO$3</formula1>
    </dataValidation>
    <dataValidation sqref="I6:I105" showDropDown="0" showInputMessage="0" showErrorMessage="1" allowBlank="1" errorTitle="Fuera de catálogo" error="Seleccione un valor de la lista." type="list">
      <formula1>=Listas!$AF$2:$AF$3</formula1>
    </dataValidation>
    <dataValidation sqref="J6:J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K6:K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L6:L105" showDropDown="0" showInputMessage="0" showErrorMessage="1" allowBlank="1" errorTitle="Fuera de catálogo" error="Seleccione un valor de la lista." type="list">
      <formula1>=Listas!$H$2:$H$250</formula1>
    </dataValidation>
    <dataValidation sqref="N6:N105" showDropDown="0" showInputMessage="0" showErrorMessage="1" allowBlank="1" errorTitle="Valor inválido" error="Debe ser un número mayor que cero." type="decimal" operator="greaterThan">
      <formula1>0</formula1>
    </dataValidation>
    <dataValidation sqref="O6:O105" showDropDown="0" showInputMessage="0" showErrorMessage="1" allowBlank="1" errorTitle="Valor inválido" error="Debe ser un número mayor que cero." type="decimal" operator="greaterThan">
      <formula1>0</formula1>
    </dataValidation>
    <dataValidation sqref="P6:P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Q6:Q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5" customWidth="1" min="4" max="4"/>
    <col width="15" customWidth="1" min="5" max="5"/>
    <col width="16" customWidth="1" min="6" max="6"/>
    <col width="12" customWidth="1" min="7" max="7"/>
    <col width="23" customWidth="1" min="8" max="8"/>
    <col width="25" customWidth="1" min="9" max="9"/>
    <col width="25" customWidth="1" min="10" max="10"/>
    <col width="26" customWidth="1" min="11" max="11"/>
    <col width="15" customWidth="1" min="12" max="12"/>
    <col width="16" customWidth="1" min="14" max="14"/>
  </cols>
  <sheetData>
    <row r="1" ht="24" customHeight="1">
      <c r="A1" s="1" t="inlineStr">
        <is>
          <t>F11. Redes de baja tensión — Canalizaciones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1" t="inlineStr">
        <is>
          <t>INFORMACIÓN DE COMPRA</t>
        </is>
      </c>
      <c r="L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Año de compra</t>
        </is>
      </c>
      <c r="E5" s="7" t="inlineStr">
        <is>
          <t>Mes de compra</t>
        </is>
      </c>
      <c r="F5" s="7" t="inlineStr">
        <is>
          <t>País de origen</t>
        </is>
      </c>
      <c r="G5" s="7" t="inlineStr">
        <is>
          <t>Moneda</t>
        </is>
      </c>
      <c r="H5" s="7" t="inlineStr">
        <is>
          <t>Valor de compra (DDP)</t>
        </is>
      </c>
      <c r="I5" s="7" t="inlineStr">
        <is>
          <t>Cantidad de compra (km)</t>
        </is>
      </c>
      <c r="J5" s="7" t="inlineStr">
        <is>
          <t>Costo instalación (COP)</t>
        </is>
      </c>
      <c r="K5" s="7" t="inlineStr">
        <is>
          <t>Metodología costo instalación</t>
        </is>
      </c>
      <c r="L5" s="7" t="inlineStr">
        <is>
          <t>Observaciones</t>
        </is>
      </c>
      <c r="N5" s="7" t="inlineStr">
        <is>
          <t>Revisión de fila</t>
        </is>
      </c>
    </row>
    <row r="6">
      <c r="A6" s="8" t="n"/>
      <c r="B6" s="8" t="n"/>
      <c r="C6" s="8" t="n"/>
      <c r="D6" s="13" t="n"/>
      <c r="E6" s="13" t="n"/>
      <c r="F6" s="8" t="n"/>
      <c r="G6" s="15">
        <f>IFERROR(VLOOKUP(F6,Listas!$DK$2:$DL$250,2,FALSE),"")</f>
        <v/>
      </c>
      <c r="H6" s="14" t="n"/>
      <c r="I6" s="14" t="n"/>
      <c r="J6" s="16" t="n"/>
      <c r="K6" s="16" t="n"/>
      <c r="L6" s="8" t="n"/>
      <c r="N6" s="17">
        <f>IF(NOT(OR(A6&lt;&gt;"",B6&lt;&gt;"",C6&lt;&gt;"",D6&lt;&gt;"",E6&lt;&gt;"",F6&lt;&gt;"",H6&lt;&gt;"",I6&lt;&gt;"",J6&lt;&gt;"",K6&lt;&gt;"",L6&lt;&gt;"")),"",IF(NOT(AND(OR(B6="",COUNTIF('2. Proyectos'!$A$5:$A$54,B6)&gt;0),OR(C6="",COUNTIF(Listas!$DB$2:$DB$10,C6)&gt;0),OR(D6="",AND(ISNUMBER(D6),D6&gt;=2018,D6&lt;=2025)),OR(E6="",AND(ISNUMBER(E6),E6&gt;=1,E6&lt;=12)),OR(F6="",COUNTIF(Listas!$H$2:$H$250,F6)&gt;0),OR(H6="",AND(ISNUMBER(H6),H6&gt;0)),OR(I6="",AND(ISNUMBER(I6),I6&gt;0)),OR(J6="",AND(ISNUMBER(J6),J6&gt;=0)),OR(K6="",COUNTIF(Listas!$BC$2:$BC$3,K6)&gt;0))),"Dato inválido",IF(NOT(AND(A6&lt;&gt;"",B6&lt;&gt;"",D6&lt;&gt;"",E6&lt;&gt;"",F6&lt;&gt;"",H6&lt;&gt;"")),"Incompleta","OK")))</f>
        <v/>
      </c>
    </row>
    <row r="7">
      <c r="A7" s="6" t="n"/>
      <c r="B7" s="6" t="n"/>
      <c r="C7" s="6" t="n"/>
      <c r="D7" s="18" t="n"/>
      <c r="E7" s="18" t="n"/>
      <c r="F7" s="6" t="n"/>
      <c r="G7" s="15">
        <f>IFERROR(VLOOKUP(F7,Listas!$DK$2:$DL$250,2,FALSE),"")</f>
        <v/>
      </c>
      <c r="H7" s="19" t="n"/>
      <c r="I7" s="19" t="n"/>
      <c r="J7" s="20" t="n"/>
      <c r="K7" s="20" t="n"/>
      <c r="L7" s="6" t="n"/>
      <c r="N7" s="17">
        <f>IF(NOT(OR(A7&lt;&gt;"",B7&lt;&gt;"",C7&lt;&gt;"",D7&lt;&gt;"",E7&lt;&gt;"",F7&lt;&gt;"",H7&lt;&gt;"",I7&lt;&gt;"",J7&lt;&gt;"",K7&lt;&gt;"",L7&lt;&gt;"")),"",IF(NOT(AND(OR(B7="",COUNTIF('2. Proyectos'!$A$5:$A$54,B7)&gt;0),OR(C7="",COUNTIF(Listas!$DB$2:$DB$10,C7)&gt;0),OR(D7="",AND(ISNUMBER(D7),D7&gt;=2018,D7&lt;=2025)),OR(E7="",AND(ISNUMBER(E7),E7&gt;=1,E7&lt;=12)),OR(F7="",COUNTIF(Listas!$H$2:$H$250,F7)&gt;0),OR(H7="",AND(ISNUMBER(H7),H7&gt;0)),OR(I7="",AND(ISNUMBER(I7),I7&gt;0)),OR(J7="",AND(ISNUMBER(J7),J7&gt;=0)),OR(K7="",COUNTIF(Listas!$BC$2:$BC$3,K7)&gt;0))),"Dato inválido",IF(NOT(AND(A7&lt;&gt;"",B7&lt;&gt;"",D7&lt;&gt;"",E7&lt;&gt;"",F7&lt;&gt;"",H7&lt;&gt;"")),"Incompleta","OK")))</f>
        <v/>
      </c>
    </row>
    <row r="8">
      <c r="A8" s="8" t="n"/>
      <c r="B8" s="8" t="n"/>
      <c r="C8" s="8" t="n"/>
      <c r="D8" s="13" t="n"/>
      <c r="E8" s="13" t="n"/>
      <c r="F8" s="8" t="n"/>
      <c r="G8" s="15">
        <f>IFERROR(VLOOKUP(F8,Listas!$DK$2:$DL$250,2,FALSE),"")</f>
        <v/>
      </c>
      <c r="H8" s="14" t="n"/>
      <c r="I8" s="14" t="n"/>
      <c r="J8" s="16" t="n"/>
      <c r="K8" s="16" t="n"/>
      <c r="L8" s="8" t="n"/>
      <c r="N8" s="17">
        <f>IF(NOT(OR(A8&lt;&gt;"",B8&lt;&gt;"",C8&lt;&gt;"",D8&lt;&gt;"",E8&lt;&gt;"",F8&lt;&gt;"",H8&lt;&gt;"",I8&lt;&gt;"",J8&lt;&gt;"",K8&lt;&gt;"",L8&lt;&gt;"")),"",IF(NOT(AND(OR(B8="",COUNTIF('2. Proyectos'!$A$5:$A$54,B8)&gt;0),OR(C8="",COUNTIF(Listas!$DB$2:$DB$10,C8)&gt;0),OR(D8="",AND(ISNUMBER(D8),D8&gt;=2018,D8&lt;=2025)),OR(E8="",AND(ISNUMBER(E8),E8&gt;=1,E8&lt;=12)),OR(F8="",COUNTIF(Listas!$H$2:$H$250,F8)&gt;0),OR(H8="",AND(ISNUMBER(H8),H8&gt;0)),OR(I8="",AND(ISNUMBER(I8),I8&gt;0)),OR(J8="",AND(ISNUMBER(J8),J8&gt;=0)),OR(K8="",COUNTIF(Listas!$BC$2:$BC$3,K8)&gt;0))),"Dato inválido",IF(NOT(AND(A8&lt;&gt;"",B8&lt;&gt;"",D8&lt;&gt;"",E8&lt;&gt;"",F8&lt;&gt;"",H8&lt;&gt;"")),"Incompleta","OK")))</f>
        <v/>
      </c>
    </row>
    <row r="9">
      <c r="A9" s="6" t="n"/>
      <c r="B9" s="6" t="n"/>
      <c r="C9" s="6" t="n"/>
      <c r="D9" s="18" t="n"/>
      <c r="E9" s="18" t="n"/>
      <c r="F9" s="6" t="n"/>
      <c r="G9" s="15">
        <f>IFERROR(VLOOKUP(F9,Listas!$DK$2:$DL$250,2,FALSE),"")</f>
        <v/>
      </c>
      <c r="H9" s="19" t="n"/>
      <c r="I9" s="19" t="n"/>
      <c r="J9" s="20" t="n"/>
      <c r="K9" s="20" t="n"/>
      <c r="L9" s="6" t="n"/>
      <c r="N9" s="17">
        <f>IF(NOT(OR(A9&lt;&gt;"",B9&lt;&gt;"",C9&lt;&gt;"",D9&lt;&gt;"",E9&lt;&gt;"",F9&lt;&gt;"",H9&lt;&gt;"",I9&lt;&gt;"",J9&lt;&gt;"",K9&lt;&gt;"",L9&lt;&gt;"")),"",IF(NOT(AND(OR(B9="",COUNTIF('2. Proyectos'!$A$5:$A$54,B9)&gt;0),OR(C9="",COUNTIF(Listas!$DB$2:$DB$10,C9)&gt;0),OR(D9="",AND(ISNUMBER(D9),D9&gt;=2018,D9&lt;=2025)),OR(E9="",AND(ISNUMBER(E9),E9&gt;=1,E9&lt;=12)),OR(F9="",COUNTIF(Listas!$H$2:$H$250,F9)&gt;0),OR(H9="",AND(ISNUMBER(H9),H9&gt;0)),OR(I9="",AND(ISNUMBER(I9),I9&gt;0)),OR(J9="",AND(ISNUMBER(J9),J9&gt;=0)),OR(K9="",COUNTIF(Listas!$BC$2:$BC$3,K9)&gt;0))),"Dato inválido",IF(NOT(AND(A9&lt;&gt;"",B9&lt;&gt;"",D9&lt;&gt;"",E9&lt;&gt;"",F9&lt;&gt;"",H9&lt;&gt;"")),"Incompleta","OK")))</f>
        <v/>
      </c>
    </row>
    <row r="10">
      <c r="A10" s="8" t="n"/>
      <c r="B10" s="8" t="n"/>
      <c r="C10" s="8" t="n"/>
      <c r="D10" s="13" t="n"/>
      <c r="E10" s="13" t="n"/>
      <c r="F10" s="8" t="n"/>
      <c r="G10" s="15">
        <f>IFERROR(VLOOKUP(F10,Listas!$DK$2:$DL$250,2,FALSE),"")</f>
        <v/>
      </c>
      <c r="H10" s="14" t="n"/>
      <c r="I10" s="14" t="n"/>
      <c r="J10" s="16" t="n"/>
      <c r="K10" s="16" t="n"/>
      <c r="L10" s="8" t="n"/>
      <c r="N10" s="17">
        <f>IF(NOT(OR(A10&lt;&gt;"",B10&lt;&gt;"",C10&lt;&gt;"",D10&lt;&gt;"",E10&lt;&gt;"",F10&lt;&gt;"",H10&lt;&gt;"",I10&lt;&gt;"",J10&lt;&gt;"",K10&lt;&gt;"",L10&lt;&gt;"")),"",IF(NOT(AND(OR(B10="",COUNTIF('2. Proyectos'!$A$5:$A$54,B10)&gt;0),OR(C10="",COUNTIF(Listas!$DB$2:$DB$10,C10)&gt;0),OR(D10="",AND(ISNUMBER(D10),D10&gt;=2018,D10&lt;=2025)),OR(E10="",AND(ISNUMBER(E10),E10&gt;=1,E10&lt;=12)),OR(F10="",COUNTIF(Listas!$H$2:$H$250,F10)&gt;0),OR(H10="",AND(ISNUMBER(H10),H10&gt;0)),OR(I10="",AND(ISNUMBER(I10),I10&gt;0)),OR(J10="",AND(ISNUMBER(J10),J10&gt;=0)),OR(K10="",COUNTIF(Listas!$BC$2:$BC$3,K10)&gt;0))),"Dato inválido",IF(NOT(AND(A10&lt;&gt;"",B10&lt;&gt;"",D10&lt;&gt;"",E10&lt;&gt;"",F10&lt;&gt;"",H10&lt;&gt;"")),"Incompleta","OK")))</f>
        <v/>
      </c>
    </row>
    <row r="11">
      <c r="A11" s="6" t="n"/>
      <c r="B11" s="6" t="n"/>
      <c r="C11" s="6" t="n"/>
      <c r="D11" s="18" t="n"/>
      <c r="E11" s="18" t="n"/>
      <c r="F11" s="6" t="n"/>
      <c r="G11" s="15">
        <f>IFERROR(VLOOKUP(F11,Listas!$DK$2:$DL$250,2,FALSE),"")</f>
        <v/>
      </c>
      <c r="H11" s="19" t="n"/>
      <c r="I11" s="19" t="n"/>
      <c r="J11" s="20" t="n"/>
      <c r="K11" s="20" t="n"/>
      <c r="L11" s="6" t="n"/>
      <c r="N11" s="17">
        <f>IF(NOT(OR(A11&lt;&gt;"",B11&lt;&gt;"",C11&lt;&gt;"",D11&lt;&gt;"",E11&lt;&gt;"",F11&lt;&gt;"",H11&lt;&gt;"",I11&lt;&gt;"",J11&lt;&gt;"",K11&lt;&gt;"",L11&lt;&gt;"")),"",IF(NOT(AND(OR(B11="",COUNTIF('2. Proyectos'!$A$5:$A$54,B11)&gt;0),OR(C11="",COUNTIF(Listas!$DB$2:$DB$10,C11)&gt;0),OR(D11="",AND(ISNUMBER(D11),D11&gt;=2018,D11&lt;=2025)),OR(E11="",AND(ISNUMBER(E11),E11&gt;=1,E11&lt;=12)),OR(F11="",COUNTIF(Listas!$H$2:$H$250,F11)&gt;0),OR(H11="",AND(ISNUMBER(H11),H11&gt;0)),OR(I11="",AND(ISNUMBER(I11),I11&gt;0)),OR(J11="",AND(ISNUMBER(J11),J11&gt;=0)),OR(K11="",COUNTIF(Listas!$BC$2:$BC$3,K11)&gt;0))),"Dato inválido",IF(NOT(AND(A11&lt;&gt;"",B11&lt;&gt;"",D11&lt;&gt;"",E11&lt;&gt;"",F11&lt;&gt;"",H11&lt;&gt;"")),"Incompleta","OK")))</f>
        <v/>
      </c>
    </row>
    <row r="12">
      <c r="A12" s="8" t="n"/>
      <c r="B12" s="8" t="n"/>
      <c r="C12" s="8" t="n"/>
      <c r="D12" s="13" t="n"/>
      <c r="E12" s="13" t="n"/>
      <c r="F12" s="8" t="n"/>
      <c r="G12" s="15">
        <f>IFERROR(VLOOKUP(F12,Listas!$DK$2:$DL$250,2,FALSE),"")</f>
        <v/>
      </c>
      <c r="H12" s="14" t="n"/>
      <c r="I12" s="14" t="n"/>
      <c r="J12" s="16" t="n"/>
      <c r="K12" s="16" t="n"/>
      <c r="L12" s="8" t="n"/>
      <c r="N12" s="17">
        <f>IF(NOT(OR(A12&lt;&gt;"",B12&lt;&gt;"",C12&lt;&gt;"",D12&lt;&gt;"",E12&lt;&gt;"",F12&lt;&gt;"",H12&lt;&gt;"",I12&lt;&gt;"",J12&lt;&gt;"",K12&lt;&gt;"",L12&lt;&gt;"")),"",IF(NOT(AND(OR(B12="",COUNTIF('2. Proyectos'!$A$5:$A$54,B12)&gt;0),OR(C12="",COUNTIF(Listas!$DB$2:$DB$10,C12)&gt;0),OR(D12="",AND(ISNUMBER(D12),D12&gt;=2018,D12&lt;=2025)),OR(E12="",AND(ISNUMBER(E12),E12&gt;=1,E12&lt;=12)),OR(F12="",COUNTIF(Listas!$H$2:$H$250,F12)&gt;0),OR(H12="",AND(ISNUMBER(H12),H12&gt;0)),OR(I12="",AND(ISNUMBER(I12),I12&gt;0)),OR(J12="",AND(ISNUMBER(J12),J12&gt;=0)),OR(K12="",COUNTIF(Listas!$BC$2:$BC$3,K12)&gt;0))),"Dato inválido",IF(NOT(AND(A12&lt;&gt;"",B12&lt;&gt;"",D12&lt;&gt;"",E12&lt;&gt;"",F12&lt;&gt;"",H12&lt;&gt;"")),"Incompleta","OK")))</f>
        <v/>
      </c>
    </row>
    <row r="13">
      <c r="A13" s="6" t="n"/>
      <c r="B13" s="6" t="n"/>
      <c r="C13" s="6" t="n"/>
      <c r="D13" s="18" t="n"/>
      <c r="E13" s="18" t="n"/>
      <c r="F13" s="6" t="n"/>
      <c r="G13" s="15">
        <f>IFERROR(VLOOKUP(F13,Listas!$DK$2:$DL$250,2,FALSE),"")</f>
        <v/>
      </c>
      <c r="H13" s="19" t="n"/>
      <c r="I13" s="19" t="n"/>
      <c r="J13" s="20" t="n"/>
      <c r="K13" s="20" t="n"/>
      <c r="L13" s="6" t="n"/>
      <c r="N13" s="17">
        <f>IF(NOT(OR(A13&lt;&gt;"",B13&lt;&gt;"",C13&lt;&gt;"",D13&lt;&gt;"",E13&lt;&gt;"",F13&lt;&gt;"",H13&lt;&gt;"",I13&lt;&gt;"",J13&lt;&gt;"",K13&lt;&gt;"",L13&lt;&gt;"")),"",IF(NOT(AND(OR(B13="",COUNTIF('2. Proyectos'!$A$5:$A$54,B13)&gt;0),OR(C13="",COUNTIF(Listas!$DB$2:$DB$10,C13)&gt;0),OR(D13="",AND(ISNUMBER(D13),D13&gt;=2018,D13&lt;=2025)),OR(E13="",AND(ISNUMBER(E13),E13&gt;=1,E13&lt;=12)),OR(F13="",COUNTIF(Listas!$H$2:$H$250,F13)&gt;0),OR(H13="",AND(ISNUMBER(H13),H13&gt;0)),OR(I13="",AND(ISNUMBER(I13),I13&gt;0)),OR(J13="",AND(ISNUMBER(J13),J13&gt;=0)),OR(K13="",COUNTIF(Listas!$BC$2:$BC$3,K13)&gt;0))),"Dato inválido",IF(NOT(AND(A13&lt;&gt;"",B13&lt;&gt;"",D13&lt;&gt;"",E13&lt;&gt;"",F13&lt;&gt;"",H13&lt;&gt;"")),"Incompleta","OK")))</f>
        <v/>
      </c>
    </row>
    <row r="14">
      <c r="A14" s="8" t="n"/>
      <c r="B14" s="8" t="n"/>
      <c r="C14" s="8" t="n"/>
      <c r="D14" s="13" t="n"/>
      <c r="E14" s="13" t="n"/>
      <c r="F14" s="8" t="n"/>
      <c r="G14" s="15">
        <f>IFERROR(VLOOKUP(F14,Listas!$DK$2:$DL$250,2,FALSE),"")</f>
        <v/>
      </c>
      <c r="H14" s="14" t="n"/>
      <c r="I14" s="14" t="n"/>
      <c r="J14" s="16" t="n"/>
      <c r="K14" s="16" t="n"/>
      <c r="L14" s="8" t="n"/>
      <c r="N14" s="17">
        <f>IF(NOT(OR(A14&lt;&gt;"",B14&lt;&gt;"",C14&lt;&gt;"",D14&lt;&gt;"",E14&lt;&gt;"",F14&lt;&gt;"",H14&lt;&gt;"",I14&lt;&gt;"",J14&lt;&gt;"",K14&lt;&gt;"",L14&lt;&gt;"")),"",IF(NOT(AND(OR(B14="",COUNTIF('2. Proyectos'!$A$5:$A$54,B14)&gt;0),OR(C14="",COUNTIF(Listas!$DB$2:$DB$10,C14)&gt;0),OR(D14="",AND(ISNUMBER(D14),D14&gt;=2018,D14&lt;=2025)),OR(E14="",AND(ISNUMBER(E14),E14&gt;=1,E14&lt;=12)),OR(F14="",COUNTIF(Listas!$H$2:$H$250,F14)&gt;0),OR(H14="",AND(ISNUMBER(H14),H14&gt;0)),OR(I14="",AND(ISNUMBER(I14),I14&gt;0)),OR(J14="",AND(ISNUMBER(J14),J14&gt;=0)),OR(K14="",COUNTIF(Listas!$BC$2:$BC$3,K14)&gt;0))),"Dato inválido",IF(NOT(AND(A14&lt;&gt;"",B14&lt;&gt;"",D14&lt;&gt;"",E14&lt;&gt;"",F14&lt;&gt;"",H14&lt;&gt;"")),"Incompleta","OK")))</f>
        <v/>
      </c>
    </row>
    <row r="15">
      <c r="A15" s="6" t="n"/>
      <c r="B15" s="6" t="n"/>
      <c r="C15" s="6" t="n"/>
      <c r="D15" s="18" t="n"/>
      <c r="E15" s="18" t="n"/>
      <c r="F15" s="6" t="n"/>
      <c r="G15" s="15">
        <f>IFERROR(VLOOKUP(F15,Listas!$DK$2:$DL$250,2,FALSE),"")</f>
        <v/>
      </c>
      <c r="H15" s="19" t="n"/>
      <c r="I15" s="19" t="n"/>
      <c r="J15" s="20" t="n"/>
      <c r="K15" s="20" t="n"/>
      <c r="L15" s="6" t="n"/>
      <c r="N15" s="17">
        <f>IF(NOT(OR(A15&lt;&gt;"",B15&lt;&gt;"",C15&lt;&gt;"",D15&lt;&gt;"",E15&lt;&gt;"",F15&lt;&gt;"",H15&lt;&gt;"",I15&lt;&gt;"",J15&lt;&gt;"",K15&lt;&gt;"",L15&lt;&gt;"")),"",IF(NOT(AND(OR(B15="",COUNTIF('2. Proyectos'!$A$5:$A$54,B15)&gt;0),OR(C15="",COUNTIF(Listas!$DB$2:$DB$10,C15)&gt;0),OR(D15="",AND(ISNUMBER(D15),D15&gt;=2018,D15&lt;=2025)),OR(E15="",AND(ISNUMBER(E15),E15&gt;=1,E15&lt;=12)),OR(F15="",COUNTIF(Listas!$H$2:$H$250,F15)&gt;0),OR(H15="",AND(ISNUMBER(H15),H15&gt;0)),OR(I15="",AND(ISNUMBER(I15),I15&gt;0)),OR(J15="",AND(ISNUMBER(J15),J15&gt;=0)),OR(K15="",COUNTIF(Listas!$BC$2:$BC$3,K15)&gt;0))),"Dato inválido",IF(NOT(AND(A15&lt;&gt;"",B15&lt;&gt;"",D15&lt;&gt;"",E15&lt;&gt;"",F15&lt;&gt;"",H15&lt;&gt;"")),"Incompleta","OK")))</f>
        <v/>
      </c>
    </row>
    <row r="16">
      <c r="A16" s="8" t="n"/>
      <c r="B16" s="8" t="n"/>
      <c r="C16" s="8" t="n"/>
      <c r="D16" s="13" t="n"/>
      <c r="E16" s="13" t="n"/>
      <c r="F16" s="8" t="n"/>
      <c r="G16" s="15">
        <f>IFERROR(VLOOKUP(F16,Listas!$DK$2:$DL$250,2,FALSE),"")</f>
        <v/>
      </c>
      <c r="H16" s="14" t="n"/>
      <c r="I16" s="14" t="n"/>
      <c r="J16" s="16" t="n"/>
      <c r="K16" s="16" t="n"/>
      <c r="L16" s="8" t="n"/>
      <c r="N16" s="17">
        <f>IF(NOT(OR(A16&lt;&gt;"",B16&lt;&gt;"",C16&lt;&gt;"",D16&lt;&gt;"",E16&lt;&gt;"",F16&lt;&gt;"",H16&lt;&gt;"",I16&lt;&gt;"",J16&lt;&gt;"",K16&lt;&gt;"",L16&lt;&gt;"")),"",IF(NOT(AND(OR(B16="",COUNTIF('2. Proyectos'!$A$5:$A$54,B16)&gt;0),OR(C16="",COUNTIF(Listas!$DB$2:$DB$10,C16)&gt;0),OR(D16="",AND(ISNUMBER(D16),D16&gt;=2018,D16&lt;=2025)),OR(E16="",AND(ISNUMBER(E16),E16&gt;=1,E16&lt;=12)),OR(F16="",COUNTIF(Listas!$H$2:$H$250,F16)&gt;0),OR(H16="",AND(ISNUMBER(H16),H16&gt;0)),OR(I16="",AND(ISNUMBER(I16),I16&gt;0)),OR(J16="",AND(ISNUMBER(J16),J16&gt;=0)),OR(K16="",COUNTIF(Listas!$BC$2:$BC$3,K16)&gt;0))),"Dato inválido",IF(NOT(AND(A16&lt;&gt;"",B16&lt;&gt;"",D16&lt;&gt;"",E16&lt;&gt;"",F16&lt;&gt;"",H16&lt;&gt;"")),"Incompleta","OK")))</f>
        <v/>
      </c>
    </row>
    <row r="17">
      <c r="A17" s="6" t="n"/>
      <c r="B17" s="6" t="n"/>
      <c r="C17" s="6" t="n"/>
      <c r="D17" s="18" t="n"/>
      <c r="E17" s="18" t="n"/>
      <c r="F17" s="6" t="n"/>
      <c r="G17" s="15">
        <f>IFERROR(VLOOKUP(F17,Listas!$DK$2:$DL$250,2,FALSE),"")</f>
        <v/>
      </c>
      <c r="H17" s="19" t="n"/>
      <c r="I17" s="19" t="n"/>
      <c r="J17" s="20" t="n"/>
      <c r="K17" s="20" t="n"/>
      <c r="L17" s="6" t="n"/>
      <c r="N17" s="17">
        <f>IF(NOT(OR(A17&lt;&gt;"",B17&lt;&gt;"",C17&lt;&gt;"",D17&lt;&gt;"",E17&lt;&gt;"",F17&lt;&gt;"",H17&lt;&gt;"",I17&lt;&gt;"",J17&lt;&gt;"",K17&lt;&gt;"",L17&lt;&gt;"")),"",IF(NOT(AND(OR(B17="",COUNTIF('2. Proyectos'!$A$5:$A$54,B17)&gt;0),OR(C17="",COUNTIF(Listas!$DB$2:$DB$10,C17)&gt;0),OR(D17="",AND(ISNUMBER(D17),D17&gt;=2018,D17&lt;=2025)),OR(E17="",AND(ISNUMBER(E17),E17&gt;=1,E17&lt;=12)),OR(F17="",COUNTIF(Listas!$H$2:$H$250,F17)&gt;0),OR(H17="",AND(ISNUMBER(H17),H17&gt;0)),OR(I17="",AND(ISNUMBER(I17),I17&gt;0)),OR(J17="",AND(ISNUMBER(J17),J17&gt;=0)),OR(K17="",COUNTIF(Listas!$BC$2:$BC$3,K17)&gt;0))),"Dato inválido",IF(NOT(AND(A17&lt;&gt;"",B17&lt;&gt;"",D17&lt;&gt;"",E17&lt;&gt;"",F17&lt;&gt;"",H17&lt;&gt;"")),"Incompleta","OK")))</f>
        <v/>
      </c>
    </row>
    <row r="18">
      <c r="A18" s="8" t="n"/>
      <c r="B18" s="8" t="n"/>
      <c r="C18" s="8" t="n"/>
      <c r="D18" s="13" t="n"/>
      <c r="E18" s="13" t="n"/>
      <c r="F18" s="8" t="n"/>
      <c r="G18" s="15">
        <f>IFERROR(VLOOKUP(F18,Listas!$DK$2:$DL$250,2,FALSE),"")</f>
        <v/>
      </c>
      <c r="H18" s="14" t="n"/>
      <c r="I18" s="14" t="n"/>
      <c r="J18" s="16" t="n"/>
      <c r="K18" s="16" t="n"/>
      <c r="L18" s="8" t="n"/>
      <c r="N18" s="17">
        <f>IF(NOT(OR(A18&lt;&gt;"",B18&lt;&gt;"",C18&lt;&gt;"",D18&lt;&gt;"",E18&lt;&gt;"",F18&lt;&gt;"",H18&lt;&gt;"",I18&lt;&gt;"",J18&lt;&gt;"",K18&lt;&gt;"",L18&lt;&gt;"")),"",IF(NOT(AND(OR(B18="",COUNTIF('2. Proyectos'!$A$5:$A$54,B18)&gt;0),OR(C18="",COUNTIF(Listas!$DB$2:$DB$10,C18)&gt;0),OR(D18="",AND(ISNUMBER(D18),D18&gt;=2018,D18&lt;=2025)),OR(E18="",AND(ISNUMBER(E18),E18&gt;=1,E18&lt;=12)),OR(F18="",COUNTIF(Listas!$H$2:$H$250,F18)&gt;0),OR(H18="",AND(ISNUMBER(H18),H18&gt;0)),OR(I18="",AND(ISNUMBER(I18),I18&gt;0)),OR(J18="",AND(ISNUMBER(J18),J18&gt;=0)),OR(K18="",COUNTIF(Listas!$BC$2:$BC$3,K18)&gt;0))),"Dato inválido",IF(NOT(AND(A18&lt;&gt;"",B18&lt;&gt;"",D18&lt;&gt;"",E18&lt;&gt;"",F18&lt;&gt;"",H18&lt;&gt;"")),"Incompleta","OK")))</f>
        <v/>
      </c>
    </row>
    <row r="19">
      <c r="A19" s="6" t="n"/>
      <c r="B19" s="6" t="n"/>
      <c r="C19" s="6" t="n"/>
      <c r="D19" s="18" t="n"/>
      <c r="E19" s="18" t="n"/>
      <c r="F19" s="6" t="n"/>
      <c r="G19" s="15">
        <f>IFERROR(VLOOKUP(F19,Listas!$DK$2:$DL$250,2,FALSE),"")</f>
        <v/>
      </c>
      <c r="H19" s="19" t="n"/>
      <c r="I19" s="19" t="n"/>
      <c r="J19" s="20" t="n"/>
      <c r="K19" s="20" t="n"/>
      <c r="L19" s="6" t="n"/>
      <c r="N19" s="17">
        <f>IF(NOT(OR(A19&lt;&gt;"",B19&lt;&gt;"",C19&lt;&gt;"",D19&lt;&gt;"",E19&lt;&gt;"",F19&lt;&gt;"",H19&lt;&gt;"",I19&lt;&gt;"",J19&lt;&gt;"",K19&lt;&gt;"",L19&lt;&gt;"")),"",IF(NOT(AND(OR(B19="",COUNTIF('2. Proyectos'!$A$5:$A$54,B19)&gt;0),OR(C19="",COUNTIF(Listas!$DB$2:$DB$10,C19)&gt;0),OR(D19="",AND(ISNUMBER(D19),D19&gt;=2018,D19&lt;=2025)),OR(E19="",AND(ISNUMBER(E19),E19&gt;=1,E19&lt;=12)),OR(F19="",COUNTIF(Listas!$H$2:$H$250,F19)&gt;0),OR(H19="",AND(ISNUMBER(H19),H19&gt;0)),OR(I19="",AND(ISNUMBER(I19),I19&gt;0)),OR(J19="",AND(ISNUMBER(J19),J19&gt;=0)),OR(K19="",COUNTIF(Listas!$BC$2:$BC$3,K19)&gt;0))),"Dato inválido",IF(NOT(AND(A19&lt;&gt;"",B19&lt;&gt;"",D19&lt;&gt;"",E19&lt;&gt;"",F19&lt;&gt;"",H19&lt;&gt;"")),"Incompleta","OK")))</f>
        <v/>
      </c>
    </row>
    <row r="20">
      <c r="A20" s="8" t="n"/>
      <c r="B20" s="8" t="n"/>
      <c r="C20" s="8" t="n"/>
      <c r="D20" s="13" t="n"/>
      <c r="E20" s="13" t="n"/>
      <c r="F20" s="8" t="n"/>
      <c r="G20" s="15">
        <f>IFERROR(VLOOKUP(F20,Listas!$DK$2:$DL$250,2,FALSE),"")</f>
        <v/>
      </c>
      <c r="H20" s="14" t="n"/>
      <c r="I20" s="14" t="n"/>
      <c r="J20" s="16" t="n"/>
      <c r="K20" s="16" t="n"/>
      <c r="L20" s="8" t="n"/>
      <c r="N20" s="17">
        <f>IF(NOT(OR(A20&lt;&gt;"",B20&lt;&gt;"",C20&lt;&gt;"",D20&lt;&gt;"",E20&lt;&gt;"",F20&lt;&gt;"",H20&lt;&gt;"",I20&lt;&gt;"",J20&lt;&gt;"",K20&lt;&gt;"",L20&lt;&gt;"")),"",IF(NOT(AND(OR(B20="",COUNTIF('2. Proyectos'!$A$5:$A$54,B20)&gt;0),OR(C20="",COUNTIF(Listas!$DB$2:$DB$10,C20)&gt;0),OR(D20="",AND(ISNUMBER(D20),D20&gt;=2018,D20&lt;=2025)),OR(E20="",AND(ISNUMBER(E20),E20&gt;=1,E20&lt;=12)),OR(F20="",COUNTIF(Listas!$H$2:$H$250,F20)&gt;0),OR(H20="",AND(ISNUMBER(H20),H20&gt;0)),OR(I20="",AND(ISNUMBER(I20),I20&gt;0)),OR(J20="",AND(ISNUMBER(J20),J20&gt;=0)),OR(K20="",COUNTIF(Listas!$BC$2:$BC$3,K20)&gt;0))),"Dato inválido",IF(NOT(AND(A20&lt;&gt;"",B20&lt;&gt;"",D20&lt;&gt;"",E20&lt;&gt;"",F20&lt;&gt;"",H20&lt;&gt;"")),"Incompleta","OK")))</f>
        <v/>
      </c>
    </row>
    <row r="21">
      <c r="A21" s="6" t="n"/>
      <c r="B21" s="6" t="n"/>
      <c r="C21" s="6" t="n"/>
      <c r="D21" s="18" t="n"/>
      <c r="E21" s="18" t="n"/>
      <c r="F21" s="6" t="n"/>
      <c r="G21" s="15">
        <f>IFERROR(VLOOKUP(F21,Listas!$DK$2:$DL$250,2,FALSE),"")</f>
        <v/>
      </c>
      <c r="H21" s="19" t="n"/>
      <c r="I21" s="19" t="n"/>
      <c r="J21" s="20" t="n"/>
      <c r="K21" s="20" t="n"/>
      <c r="L21" s="6" t="n"/>
      <c r="N21" s="17">
        <f>IF(NOT(OR(A21&lt;&gt;"",B21&lt;&gt;"",C21&lt;&gt;"",D21&lt;&gt;"",E21&lt;&gt;"",F21&lt;&gt;"",H21&lt;&gt;"",I21&lt;&gt;"",J21&lt;&gt;"",K21&lt;&gt;"",L21&lt;&gt;"")),"",IF(NOT(AND(OR(B21="",COUNTIF('2. Proyectos'!$A$5:$A$54,B21)&gt;0),OR(C21="",COUNTIF(Listas!$DB$2:$DB$10,C21)&gt;0),OR(D21="",AND(ISNUMBER(D21),D21&gt;=2018,D21&lt;=2025)),OR(E21="",AND(ISNUMBER(E21),E21&gt;=1,E21&lt;=12)),OR(F21="",COUNTIF(Listas!$H$2:$H$250,F21)&gt;0),OR(H21="",AND(ISNUMBER(H21),H21&gt;0)),OR(I21="",AND(ISNUMBER(I21),I21&gt;0)),OR(J21="",AND(ISNUMBER(J21),J21&gt;=0)),OR(K21="",COUNTIF(Listas!$BC$2:$BC$3,K21)&gt;0))),"Dato inválido",IF(NOT(AND(A21&lt;&gt;"",B21&lt;&gt;"",D21&lt;&gt;"",E21&lt;&gt;"",F21&lt;&gt;"",H21&lt;&gt;"")),"Incompleta","OK")))</f>
        <v/>
      </c>
    </row>
    <row r="22">
      <c r="A22" s="8" t="n"/>
      <c r="B22" s="8" t="n"/>
      <c r="C22" s="8" t="n"/>
      <c r="D22" s="13" t="n"/>
      <c r="E22" s="13" t="n"/>
      <c r="F22" s="8" t="n"/>
      <c r="G22" s="15">
        <f>IFERROR(VLOOKUP(F22,Listas!$DK$2:$DL$250,2,FALSE),"")</f>
        <v/>
      </c>
      <c r="H22" s="14" t="n"/>
      <c r="I22" s="14" t="n"/>
      <c r="J22" s="16" t="n"/>
      <c r="K22" s="16" t="n"/>
      <c r="L22" s="8" t="n"/>
      <c r="N22" s="17">
        <f>IF(NOT(OR(A22&lt;&gt;"",B22&lt;&gt;"",C22&lt;&gt;"",D22&lt;&gt;"",E22&lt;&gt;"",F22&lt;&gt;"",H22&lt;&gt;"",I22&lt;&gt;"",J22&lt;&gt;"",K22&lt;&gt;"",L22&lt;&gt;"")),"",IF(NOT(AND(OR(B22="",COUNTIF('2. Proyectos'!$A$5:$A$54,B22)&gt;0),OR(C22="",COUNTIF(Listas!$DB$2:$DB$10,C22)&gt;0),OR(D22="",AND(ISNUMBER(D22),D22&gt;=2018,D22&lt;=2025)),OR(E22="",AND(ISNUMBER(E22),E22&gt;=1,E22&lt;=12)),OR(F22="",COUNTIF(Listas!$H$2:$H$250,F22)&gt;0),OR(H22="",AND(ISNUMBER(H22),H22&gt;0)),OR(I22="",AND(ISNUMBER(I22),I22&gt;0)),OR(J22="",AND(ISNUMBER(J22),J22&gt;=0)),OR(K22="",COUNTIF(Listas!$BC$2:$BC$3,K22)&gt;0))),"Dato inválido",IF(NOT(AND(A22&lt;&gt;"",B22&lt;&gt;"",D22&lt;&gt;"",E22&lt;&gt;"",F22&lt;&gt;"",H22&lt;&gt;"")),"Incompleta","OK")))</f>
        <v/>
      </c>
    </row>
    <row r="23">
      <c r="A23" s="6" t="n"/>
      <c r="B23" s="6" t="n"/>
      <c r="C23" s="6" t="n"/>
      <c r="D23" s="18" t="n"/>
      <c r="E23" s="18" t="n"/>
      <c r="F23" s="6" t="n"/>
      <c r="G23" s="15">
        <f>IFERROR(VLOOKUP(F23,Listas!$DK$2:$DL$250,2,FALSE),"")</f>
        <v/>
      </c>
      <c r="H23" s="19" t="n"/>
      <c r="I23" s="19" t="n"/>
      <c r="J23" s="20" t="n"/>
      <c r="K23" s="20" t="n"/>
      <c r="L23" s="6" t="n"/>
      <c r="N23" s="17">
        <f>IF(NOT(OR(A23&lt;&gt;"",B23&lt;&gt;"",C23&lt;&gt;"",D23&lt;&gt;"",E23&lt;&gt;"",F23&lt;&gt;"",H23&lt;&gt;"",I23&lt;&gt;"",J23&lt;&gt;"",K23&lt;&gt;"",L23&lt;&gt;"")),"",IF(NOT(AND(OR(B23="",COUNTIF('2. Proyectos'!$A$5:$A$54,B23)&gt;0),OR(C23="",COUNTIF(Listas!$DB$2:$DB$10,C23)&gt;0),OR(D23="",AND(ISNUMBER(D23),D23&gt;=2018,D23&lt;=2025)),OR(E23="",AND(ISNUMBER(E23),E23&gt;=1,E23&lt;=12)),OR(F23="",COUNTIF(Listas!$H$2:$H$250,F23)&gt;0),OR(H23="",AND(ISNUMBER(H23),H23&gt;0)),OR(I23="",AND(ISNUMBER(I23),I23&gt;0)),OR(J23="",AND(ISNUMBER(J23),J23&gt;=0)),OR(K23="",COUNTIF(Listas!$BC$2:$BC$3,K23)&gt;0))),"Dato inválido",IF(NOT(AND(A23&lt;&gt;"",B23&lt;&gt;"",D23&lt;&gt;"",E23&lt;&gt;"",F23&lt;&gt;"",H23&lt;&gt;"")),"Incompleta","OK")))</f>
        <v/>
      </c>
    </row>
    <row r="24">
      <c r="A24" s="8" t="n"/>
      <c r="B24" s="8" t="n"/>
      <c r="C24" s="8" t="n"/>
      <c r="D24" s="13" t="n"/>
      <c r="E24" s="13" t="n"/>
      <c r="F24" s="8" t="n"/>
      <c r="G24" s="15">
        <f>IFERROR(VLOOKUP(F24,Listas!$DK$2:$DL$250,2,FALSE),"")</f>
        <v/>
      </c>
      <c r="H24" s="14" t="n"/>
      <c r="I24" s="14" t="n"/>
      <c r="J24" s="16" t="n"/>
      <c r="K24" s="16" t="n"/>
      <c r="L24" s="8" t="n"/>
      <c r="N24" s="17">
        <f>IF(NOT(OR(A24&lt;&gt;"",B24&lt;&gt;"",C24&lt;&gt;"",D24&lt;&gt;"",E24&lt;&gt;"",F24&lt;&gt;"",H24&lt;&gt;"",I24&lt;&gt;"",J24&lt;&gt;"",K24&lt;&gt;"",L24&lt;&gt;"")),"",IF(NOT(AND(OR(B24="",COUNTIF('2. Proyectos'!$A$5:$A$54,B24)&gt;0),OR(C24="",COUNTIF(Listas!$DB$2:$DB$10,C24)&gt;0),OR(D24="",AND(ISNUMBER(D24),D24&gt;=2018,D24&lt;=2025)),OR(E24="",AND(ISNUMBER(E24),E24&gt;=1,E24&lt;=12)),OR(F24="",COUNTIF(Listas!$H$2:$H$250,F24)&gt;0),OR(H24="",AND(ISNUMBER(H24),H24&gt;0)),OR(I24="",AND(ISNUMBER(I24),I24&gt;0)),OR(J24="",AND(ISNUMBER(J24),J24&gt;=0)),OR(K24="",COUNTIF(Listas!$BC$2:$BC$3,K24)&gt;0))),"Dato inválido",IF(NOT(AND(A24&lt;&gt;"",B24&lt;&gt;"",D24&lt;&gt;"",E24&lt;&gt;"",F24&lt;&gt;"",H24&lt;&gt;"")),"Incompleta","OK")))</f>
        <v/>
      </c>
    </row>
    <row r="25">
      <c r="A25" s="6" t="n"/>
      <c r="B25" s="6" t="n"/>
      <c r="C25" s="6" t="n"/>
      <c r="D25" s="18" t="n"/>
      <c r="E25" s="18" t="n"/>
      <c r="F25" s="6" t="n"/>
      <c r="G25" s="15">
        <f>IFERROR(VLOOKUP(F25,Listas!$DK$2:$DL$250,2,FALSE),"")</f>
        <v/>
      </c>
      <c r="H25" s="19" t="n"/>
      <c r="I25" s="19" t="n"/>
      <c r="J25" s="20" t="n"/>
      <c r="K25" s="20" t="n"/>
      <c r="L25" s="6" t="n"/>
      <c r="N25" s="17">
        <f>IF(NOT(OR(A25&lt;&gt;"",B25&lt;&gt;"",C25&lt;&gt;"",D25&lt;&gt;"",E25&lt;&gt;"",F25&lt;&gt;"",H25&lt;&gt;"",I25&lt;&gt;"",J25&lt;&gt;"",K25&lt;&gt;"",L25&lt;&gt;"")),"",IF(NOT(AND(OR(B25="",COUNTIF('2. Proyectos'!$A$5:$A$54,B25)&gt;0),OR(C25="",COUNTIF(Listas!$DB$2:$DB$10,C25)&gt;0),OR(D25="",AND(ISNUMBER(D25),D25&gt;=2018,D25&lt;=2025)),OR(E25="",AND(ISNUMBER(E25),E25&gt;=1,E25&lt;=12)),OR(F25="",COUNTIF(Listas!$H$2:$H$250,F25)&gt;0),OR(H25="",AND(ISNUMBER(H25),H25&gt;0)),OR(I25="",AND(ISNUMBER(I25),I25&gt;0)),OR(J25="",AND(ISNUMBER(J25),J25&gt;=0)),OR(K25="",COUNTIF(Listas!$BC$2:$BC$3,K25)&gt;0))),"Dato inválido",IF(NOT(AND(A25&lt;&gt;"",B25&lt;&gt;"",D25&lt;&gt;"",E25&lt;&gt;"",F25&lt;&gt;"",H25&lt;&gt;"")),"Incompleta","OK")))</f>
        <v/>
      </c>
    </row>
    <row r="26">
      <c r="A26" s="8" t="n"/>
      <c r="B26" s="8" t="n"/>
      <c r="C26" s="8" t="n"/>
      <c r="D26" s="13" t="n"/>
      <c r="E26" s="13" t="n"/>
      <c r="F26" s="8" t="n"/>
      <c r="G26" s="15">
        <f>IFERROR(VLOOKUP(F26,Listas!$DK$2:$DL$250,2,FALSE),"")</f>
        <v/>
      </c>
      <c r="H26" s="14" t="n"/>
      <c r="I26" s="14" t="n"/>
      <c r="J26" s="16" t="n"/>
      <c r="K26" s="16" t="n"/>
      <c r="L26" s="8" t="n"/>
      <c r="N26" s="17">
        <f>IF(NOT(OR(A26&lt;&gt;"",B26&lt;&gt;"",C26&lt;&gt;"",D26&lt;&gt;"",E26&lt;&gt;"",F26&lt;&gt;"",H26&lt;&gt;"",I26&lt;&gt;"",J26&lt;&gt;"",K26&lt;&gt;"",L26&lt;&gt;"")),"",IF(NOT(AND(OR(B26="",COUNTIF('2. Proyectos'!$A$5:$A$54,B26)&gt;0),OR(C26="",COUNTIF(Listas!$DB$2:$DB$10,C26)&gt;0),OR(D26="",AND(ISNUMBER(D26),D26&gt;=2018,D26&lt;=2025)),OR(E26="",AND(ISNUMBER(E26),E26&gt;=1,E26&lt;=12)),OR(F26="",COUNTIF(Listas!$H$2:$H$250,F26)&gt;0),OR(H26="",AND(ISNUMBER(H26),H26&gt;0)),OR(I26="",AND(ISNUMBER(I26),I26&gt;0)),OR(J26="",AND(ISNUMBER(J26),J26&gt;=0)),OR(K26="",COUNTIF(Listas!$BC$2:$BC$3,K26)&gt;0))),"Dato inválido",IF(NOT(AND(A26&lt;&gt;"",B26&lt;&gt;"",D26&lt;&gt;"",E26&lt;&gt;"",F26&lt;&gt;"",H26&lt;&gt;"")),"Incompleta","OK")))</f>
        <v/>
      </c>
    </row>
    <row r="27">
      <c r="A27" s="6" t="n"/>
      <c r="B27" s="6" t="n"/>
      <c r="C27" s="6" t="n"/>
      <c r="D27" s="18" t="n"/>
      <c r="E27" s="18" t="n"/>
      <c r="F27" s="6" t="n"/>
      <c r="G27" s="15">
        <f>IFERROR(VLOOKUP(F27,Listas!$DK$2:$DL$250,2,FALSE),"")</f>
        <v/>
      </c>
      <c r="H27" s="19" t="n"/>
      <c r="I27" s="19" t="n"/>
      <c r="J27" s="20" t="n"/>
      <c r="K27" s="20" t="n"/>
      <c r="L27" s="6" t="n"/>
      <c r="N27" s="17">
        <f>IF(NOT(OR(A27&lt;&gt;"",B27&lt;&gt;"",C27&lt;&gt;"",D27&lt;&gt;"",E27&lt;&gt;"",F27&lt;&gt;"",H27&lt;&gt;"",I27&lt;&gt;"",J27&lt;&gt;"",K27&lt;&gt;"",L27&lt;&gt;"")),"",IF(NOT(AND(OR(B27="",COUNTIF('2. Proyectos'!$A$5:$A$54,B27)&gt;0),OR(C27="",COUNTIF(Listas!$DB$2:$DB$10,C27)&gt;0),OR(D27="",AND(ISNUMBER(D27),D27&gt;=2018,D27&lt;=2025)),OR(E27="",AND(ISNUMBER(E27),E27&gt;=1,E27&lt;=12)),OR(F27="",COUNTIF(Listas!$H$2:$H$250,F27)&gt;0),OR(H27="",AND(ISNUMBER(H27),H27&gt;0)),OR(I27="",AND(ISNUMBER(I27),I27&gt;0)),OR(J27="",AND(ISNUMBER(J27),J27&gt;=0)),OR(K27="",COUNTIF(Listas!$BC$2:$BC$3,K27)&gt;0))),"Dato inválido",IF(NOT(AND(A27&lt;&gt;"",B27&lt;&gt;"",D27&lt;&gt;"",E27&lt;&gt;"",F27&lt;&gt;"",H27&lt;&gt;"")),"Incompleta","OK")))</f>
        <v/>
      </c>
    </row>
    <row r="28">
      <c r="A28" s="8" t="n"/>
      <c r="B28" s="8" t="n"/>
      <c r="C28" s="8" t="n"/>
      <c r="D28" s="13" t="n"/>
      <c r="E28" s="13" t="n"/>
      <c r="F28" s="8" t="n"/>
      <c r="G28" s="15">
        <f>IFERROR(VLOOKUP(F28,Listas!$DK$2:$DL$250,2,FALSE),"")</f>
        <v/>
      </c>
      <c r="H28" s="14" t="n"/>
      <c r="I28" s="14" t="n"/>
      <c r="J28" s="16" t="n"/>
      <c r="K28" s="16" t="n"/>
      <c r="L28" s="8" t="n"/>
      <c r="N28" s="17">
        <f>IF(NOT(OR(A28&lt;&gt;"",B28&lt;&gt;"",C28&lt;&gt;"",D28&lt;&gt;"",E28&lt;&gt;"",F28&lt;&gt;"",H28&lt;&gt;"",I28&lt;&gt;"",J28&lt;&gt;"",K28&lt;&gt;"",L28&lt;&gt;"")),"",IF(NOT(AND(OR(B28="",COUNTIF('2. Proyectos'!$A$5:$A$54,B28)&gt;0),OR(C28="",COUNTIF(Listas!$DB$2:$DB$10,C28)&gt;0),OR(D28="",AND(ISNUMBER(D28),D28&gt;=2018,D28&lt;=2025)),OR(E28="",AND(ISNUMBER(E28),E28&gt;=1,E28&lt;=12)),OR(F28="",COUNTIF(Listas!$H$2:$H$250,F28)&gt;0),OR(H28="",AND(ISNUMBER(H28),H28&gt;0)),OR(I28="",AND(ISNUMBER(I28),I28&gt;0)),OR(J28="",AND(ISNUMBER(J28),J28&gt;=0)),OR(K28="",COUNTIF(Listas!$BC$2:$BC$3,K28)&gt;0))),"Dato inválido",IF(NOT(AND(A28&lt;&gt;"",B28&lt;&gt;"",D28&lt;&gt;"",E28&lt;&gt;"",F28&lt;&gt;"",H28&lt;&gt;"")),"Incompleta","OK")))</f>
        <v/>
      </c>
    </row>
    <row r="29">
      <c r="A29" s="6" t="n"/>
      <c r="B29" s="6" t="n"/>
      <c r="C29" s="6" t="n"/>
      <c r="D29" s="18" t="n"/>
      <c r="E29" s="18" t="n"/>
      <c r="F29" s="6" t="n"/>
      <c r="G29" s="15">
        <f>IFERROR(VLOOKUP(F29,Listas!$DK$2:$DL$250,2,FALSE),"")</f>
        <v/>
      </c>
      <c r="H29" s="19" t="n"/>
      <c r="I29" s="19" t="n"/>
      <c r="J29" s="20" t="n"/>
      <c r="K29" s="20" t="n"/>
      <c r="L29" s="6" t="n"/>
      <c r="N29" s="17">
        <f>IF(NOT(OR(A29&lt;&gt;"",B29&lt;&gt;"",C29&lt;&gt;"",D29&lt;&gt;"",E29&lt;&gt;"",F29&lt;&gt;"",H29&lt;&gt;"",I29&lt;&gt;"",J29&lt;&gt;"",K29&lt;&gt;"",L29&lt;&gt;"")),"",IF(NOT(AND(OR(B29="",COUNTIF('2. Proyectos'!$A$5:$A$54,B29)&gt;0),OR(C29="",COUNTIF(Listas!$DB$2:$DB$10,C29)&gt;0),OR(D29="",AND(ISNUMBER(D29),D29&gt;=2018,D29&lt;=2025)),OR(E29="",AND(ISNUMBER(E29),E29&gt;=1,E29&lt;=12)),OR(F29="",COUNTIF(Listas!$H$2:$H$250,F29)&gt;0),OR(H29="",AND(ISNUMBER(H29),H29&gt;0)),OR(I29="",AND(ISNUMBER(I29),I29&gt;0)),OR(J29="",AND(ISNUMBER(J29),J29&gt;=0)),OR(K29="",COUNTIF(Listas!$BC$2:$BC$3,K29)&gt;0))),"Dato inválido",IF(NOT(AND(A29&lt;&gt;"",B29&lt;&gt;"",D29&lt;&gt;"",E29&lt;&gt;"",F29&lt;&gt;"",H29&lt;&gt;"")),"Incompleta","OK")))</f>
        <v/>
      </c>
    </row>
    <row r="30">
      <c r="A30" s="8" t="n"/>
      <c r="B30" s="8" t="n"/>
      <c r="C30" s="8" t="n"/>
      <c r="D30" s="13" t="n"/>
      <c r="E30" s="13" t="n"/>
      <c r="F30" s="8" t="n"/>
      <c r="G30" s="15">
        <f>IFERROR(VLOOKUP(F30,Listas!$DK$2:$DL$250,2,FALSE),"")</f>
        <v/>
      </c>
      <c r="H30" s="14" t="n"/>
      <c r="I30" s="14" t="n"/>
      <c r="J30" s="16" t="n"/>
      <c r="K30" s="16" t="n"/>
      <c r="L30" s="8" t="n"/>
      <c r="N30" s="17">
        <f>IF(NOT(OR(A30&lt;&gt;"",B30&lt;&gt;"",C30&lt;&gt;"",D30&lt;&gt;"",E30&lt;&gt;"",F30&lt;&gt;"",H30&lt;&gt;"",I30&lt;&gt;"",J30&lt;&gt;"",K30&lt;&gt;"",L30&lt;&gt;"")),"",IF(NOT(AND(OR(B30="",COUNTIF('2. Proyectos'!$A$5:$A$54,B30)&gt;0),OR(C30="",COUNTIF(Listas!$DB$2:$DB$10,C30)&gt;0),OR(D30="",AND(ISNUMBER(D30),D30&gt;=2018,D30&lt;=2025)),OR(E30="",AND(ISNUMBER(E30),E30&gt;=1,E30&lt;=12)),OR(F30="",COUNTIF(Listas!$H$2:$H$250,F30)&gt;0),OR(H30="",AND(ISNUMBER(H30),H30&gt;0)),OR(I30="",AND(ISNUMBER(I30),I30&gt;0)),OR(J30="",AND(ISNUMBER(J30),J30&gt;=0)),OR(K30="",COUNTIF(Listas!$BC$2:$BC$3,K30)&gt;0))),"Dato inválido",IF(NOT(AND(A30&lt;&gt;"",B30&lt;&gt;"",D30&lt;&gt;"",E30&lt;&gt;"",F30&lt;&gt;"",H30&lt;&gt;"")),"Incompleta","OK")))</f>
        <v/>
      </c>
    </row>
    <row r="31">
      <c r="A31" s="6" t="n"/>
      <c r="B31" s="6" t="n"/>
      <c r="C31" s="6" t="n"/>
      <c r="D31" s="18" t="n"/>
      <c r="E31" s="18" t="n"/>
      <c r="F31" s="6" t="n"/>
      <c r="G31" s="15">
        <f>IFERROR(VLOOKUP(F31,Listas!$DK$2:$DL$250,2,FALSE),"")</f>
        <v/>
      </c>
      <c r="H31" s="19" t="n"/>
      <c r="I31" s="19" t="n"/>
      <c r="J31" s="20" t="n"/>
      <c r="K31" s="20" t="n"/>
      <c r="L31" s="6" t="n"/>
      <c r="N31" s="17">
        <f>IF(NOT(OR(A31&lt;&gt;"",B31&lt;&gt;"",C31&lt;&gt;"",D31&lt;&gt;"",E31&lt;&gt;"",F31&lt;&gt;"",H31&lt;&gt;"",I31&lt;&gt;"",J31&lt;&gt;"",K31&lt;&gt;"",L31&lt;&gt;"")),"",IF(NOT(AND(OR(B31="",COUNTIF('2. Proyectos'!$A$5:$A$54,B31)&gt;0),OR(C31="",COUNTIF(Listas!$DB$2:$DB$10,C31)&gt;0),OR(D31="",AND(ISNUMBER(D31),D31&gt;=2018,D31&lt;=2025)),OR(E31="",AND(ISNUMBER(E31),E31&gt;=1,E31&lt;=12)),OR(F31="",COUNTIF(Listas!$H$2:$H$250,F31)&gt;0),OR(H31="",AND(ISNUMBER(H31),H31&gt;0)),OR(I31="",AND(ISNUMBER(I31),I31&gt;0)),OR(J31="",AND(ISNUMBER(J31),J31&gt;=0)),OR(K31="",COUNTIF(Listas!$BC$2:$BC$3,K31)&gt;0))),"Dato inválido",IF(NOT(AND(A31&lt;&gt;"",B31&lt;&gt;"",D31&lt;&gt;"",E31&lt;&gt;"",F31&lt;&gt;"",H31&lt;&gt;"")),"Incompleta","OK")))</f>
        <v/>
      </c>
    </row>
    <row r="32">
      <c r="A32" s="8" t="n"/>
      <c r="B32" s="8" t="n"/>
      <c r="C32" s="8" t="n"/>
      <c r="D32" s="13" t="n"/>
      <c r="E32" s="13" t="n"/>
      <c r="F32" s="8" t="n"/>
      <c r="G32" s="15">
        <f>IFERROR(VLOOKUP(F32,Listas!$DK$2:$DL$250,2,FALSE),"")</f>
        <v/>
      </c>
      <c r="H32" s="14" t="n"/>
      <c r="I32" s="14" t="n"/>
      <c r="J32" s="16" t="n"/>
      <c r="K32" s="16" t="n"/>
      <c r="L32" s="8" t="n"/>
      <c r="N32" s="17">
        <f>IF(NOT(OR(A32&lt;&gt;"",B32&lt;&gt;"",C32&lt;&gt;"",D32&lt;&gt;"",E32&lt;&gt;"",F32&lt;&gt;"",H32&lt;&gt;"",I32&lt;&gt;"",J32&lt;&gt;"",K32&lt;&gt;"",L32&lt;&gt;"")),"",IF(NOT(AND(OR(B32="",COUNTIF('2. Proyectos'!$A$5:$A$54,B32)&gt;0),OR(C32="",COUNTIF(Listas!$DB$2:$DB$10,C32)&gt;0),OR(D32="",AND(ISNUMBER(D32),D32&gt;=2018,D32&lt;=2025)),OR(E32="",AND(ISNUMBER(E32),E32&gt;=1,E32&lt;=12)),OR(F32="",COUNTIF(Listas!$H$2:$H$250,F32)&gt;0),OR(H32="",AND(ISNUMBER(H32),H32&gt;0)),OR(I32="",AND(ISNUMBER(I32),I32&gt;0)),OR(J32="",AND(ISNUMBER(J32),J32&gt;=0)),OR(K32="",COUNTIF(Listas!$BC$2:$BC$3,K32)&gt;0))),"Dato inválido",IF(NOT(AND(A32&lt;&gt;"",B32&lt;&gt;"",D32&lt;&gt;"",E32&lt;&gt;"",F32&lt;&gt;"",H32&lt;&gt;"")),"Incompleta","OK")))</f>
        <v/>
      </c>
    </row>
    <row r="33">
      <c r="A33" s="6" t="n"/>
      <c r="B33" s="6" t="n"/>
      <c r="C33" s="6" t="n"/>
      <c r="D33" s="18" t="n"/>
      <c r="E33" s="18" t="n"/>
      <c r="F33" s="6" t="n"/>
      <c r="G33" s="15">
        <f>IFERROR(VLOOKUP(F33,Listas!$DK$2:$DL$250,2,FALSE),"")</f>
        <v/>
      </c>
      <c r="H33" s="19" t="n"/>
      <c r="I33" s="19" t="n"/>
      <c r="J33" s="20" t="n"/>
      <c r="K33" s="20" t="n"/>
      <c r="L33" s="6" t="n"/>
      <c r="N33" s="17">
        <f>IF(NOT(OR(A33&lt;&gt;"",B33&lt;&gt;"",C33&lt;&gt;"",D33&lt;&gt;"",E33&lt;&gt;"",F33&lt;&gt;"",H33&lt;&gt;"",I33&lt;&gt;"",J33&lt;&gt;"",K33&lt;&gt;"",L33&lt;&gt;"")),"",IF(NOT(AND(OR(B33="",COUNTIF('2. Proyectos'!$A$5:$A$54,B33)&gt;0),OR(C33="",COUNTIF(Listas!$DB$2:$DB$10,C33)&gt;0),OR(D33="",AND(ISNUMBER(D33),D33&gt;=2018,D33&lt;=2025)),OR(E33="",AND(ISNUMBER(E33),E33&gt;=1,E33&lt;=12)),OR(F33="",COUNTIF(Listas!$H$2:$H$250,F33)&gt;0),OR(H33="",AND(ISNUMBER(H33),H33&gt;0)),OR(I33="",AND(ISNUMBER(I33),I33&gt;0)),OR(J33="",AND(ISNUMBER(J33),J33&gt;=0)),OR(K33="",COUNTIF(Listas!$BC$2:$BC$3,K33)&gt;0))),"Dato inválido",IF(NOT(AND(A33&lt;&gt;"",B33&lt;&gt;"",D33&lt;&gt;"",E33&lt;&gt;"",F33&lt;&gt;"",H33&lt;&gt;"")),"Incompleta","OK")))</f>
        <v/>
      </c>
    </row>
    <row r="34">
      <c r="A34" s="8" t="n"/>
      <c r="B34" s="8" t="n"/>
      <c r="C34" s="8" t="n"/>
      <c r="D34" s="13" t="n"/>
      <c r="E34" s="13" t="n"/>
      <c r="F34" s="8" t="n"/>
      <c r="G34" s="15">
        <f>IFERROR(VLOOKUP(F34,Listas!$DK$2:$DL$250,2,FALSE),"")</f>
        <v/>
      </c>
      <c r="H34" s="14" t="n"/>
      <c r="I34" s="14" t="n"/>
      <c r="J34" s="16" t="n"/>
      <c r="K34" s="16" t="n"/>
      <c r="L34" s="8" t="n"/>
      <c r="N34" s="17">
        <f>IF(NOT(OR(A34&lt;&gt;"",B34&lt;&gt;"",C34&lt;&gt;"",D34&lt;&gt;"",E34&lt;&gt;"",F34&lt;&gt;"",H34&lt;&gt;"",I34&lt;&gt;"",J34&lt;&gt;"",K34&lt;&gt;"",L34&lt;&gt;"")),"",IF(NOT(AND(OR(B34="",COUNTIF('2. Proyectos'!$A$5:$A$54,B34)&gt;0),OR(C34="",COUNTIF(Listas!$DB$2:$DB$10,C34)&gt;0),OR(D34="",AND(ISNUMBER(D34),D34&gt;=2018,D34&lt;=2025)),OR(E34="",AND(ISNUMBER(E34),E34&gt;=1,E34&lt;=12)),OR(F34="",COUNTIF(Listas!$H$2:$H$250,F34)&gt;0),OR(H34="",AND(ISNUMBER(H34),H34&gt;0)),OR(I34="",AND(ISNUMBER(I34),I34&gt;0)),OR(J34="",AND(ISNUMBER(J34),J34&gt;=0)),OR(K34="",COUNTIF(Listas!$BC$2:$BC$3,K34)&gt;0))),"Dato inválido",IF(NOT(AND(A34&lt;&gt;"",B34&lt;&gt;"",D34&lt;&gt;"",E34&lt;&gt;"",F34&lt;&gt;"",H34&lt;&gt;"")),"Incompleta","OK")))</f>
        <v/>
      </c>
    </row>
    <row r="35">
      <c r="A35" s="6" t="n"/>
      <c r="B35" s="6" t="n"/>
      <c r="C35" s="6" t="n"/>
      <c r="D35" s="18" t="n"/>
      <c r="E35" s="18" t="n"/>
      <c r="F35" s="6" t="n"/>
      <c r="G35" s="15">
        <f>IFERROR(VLOOKUP(F35,Listas!$DK$2:$DL$250,2,FALSE),"")</f>
        <v/>
      </c>
      <c r="H35" s="19" t="n"/>
      <c r="I35" s="19" t="n"/>
      <c r="J35" s="20" t="n"/>
      <c r="K35" s="20" t="n"/>
      <c r="L35" s="6" t="n"/>
      <c r="N35" s="17">
        <f>IF(NOT(OR(A35&lt;&gt;"",B35&lt;&gt;"",C35&lt;&gt;"",D35&lt;&gt;"",E35&lt;&gt;"",F35&lt;&gt;"",H35&lt;&gt;"",I35&lt;&gt;"",J35&lt;&gt;"",K35&lt;&gt;"",L35&lt;&gt;"")),"",IF(NOT(AND(OR(B35="",COUNTIF('2. Proyectos'!$A$5:$A$54,B35)&gt;0),OR(C35="",COUNTIF(Listas!$DB$2:$DB$10,C35)&gt;0),OR(D35="",AND(ISNUMBER(D35),D35&gt;=2018,D35&lt;=2025)),OR(E35="",AND(ISNUMBER(E35),E35&gt;=1,E35&lt;=12)),OR(F35="",COUNTIF(Listas!$H$2:$H$250,F35)&gt;0),OR(H35="",AND(ISNUMBER(H35),H35&gt;0)),OR(I35="",AND(ISNUMBER(I35),I35&gt;0)),OR(J35="",AND(ISNUMBER(J35),J35&gt;=0)),OR(K35="",COUNTIF(Listas!$BC$2:$BC$3,K35)&gt;0))),"Dato inválido",IF(NOT(AND(A35&lt;&gt;"",B35&lt;&gt;"",D35&lt;&gt;"",E35&lt;&gt;"",F35&lt;&gt;"",H35&lt;&gt;"")),"Incompleta","OK")))</f>
        <v/>
      </c>
    </row>
    <row r="36">
      <c r="A36" s="8" t="n"/>
      <c r="B36" s="8" t="n"/>
      <c r="C36" s="8" t="n"/>
      <c r="D36" s="13" t="n"/>
      <c r="E36" s="13" t="n"/>
      <c r="F36" s="8" t="n"/>
      <c r="G36" s="15">
        <f>IFERROR(VLOOKUP(F36,Listas!$DK$2:$DL$250,2,FALSE),"")</f>
        <v/>
      </c>
      <c r="H36" s="14" t="n"/>
      <c r="I36" s="14" t="n"/>
      <c r="J36" s="16" t="n"/>
      <c r="K36" s="16" t="n"/>
      <c r="L36" s="8" t="n"/>
      <c r="N36" s="17">
        <f>IF(NOT(OR(A36&lt;&gt;"",B36&lt;&gt;"",C36&lt;&gt;"",D36&lt;&gt;"",E36&lt;&gt;"",F36&lt;&gt;"",H36&lt;&gt;"",I36&lt;&gt;"",J36&lt;&gt;"",K36&lt;&gt;"",L36&lt;&gt;"")),"",IF(NOT(AND(OR(B36="",COUNTIF('2. Proyectos'!$A$5:$A$54,B36)&gt;0),OR(C36="",COUNTIF(Listas!$DB$2:$DB$10,C36)&gt;0),OR(D36="",AND(ISNUMBER(D36),D36&gt;=2018,D36&lt;=2025)),OR(E36="",AND(ISNUMBER(E36),E36&gt;=1,E36&lt;=12)),OR(F36="",COUNTIF(Listas!$H$2:$H$250,F36)&gt;0),OR(H36="",AND(ISNUMBER(H36),H36&gt;0)),OR(I36="",AND(ISNUMBER(I36),I36&gt;0)),OR(J36="",AND(ISNUMBER(J36),J36&gt;=0)),OR(K36="",COUNTIF(Listas!$BC$2:$BC$3,K36)&gt;0))),"Dato inválido",IF(NOT(AND(A36&lt;&gt;"",B36&lt;&gt;"",D36&lt;&gt;"",E36&lt;&gt;"",F36&lt;&gt;"",H36&lt;&gt;"")),"Incompleta","OK")))</f>
        <v/>
      </c>
    </row>
    <row r="37">
      <c r="A37" s="6" t="n"/>
      <c r="B37" s="6" t="n"/>
      <c r="C37" s="6" t="n"/>
      <c r="D37" s="18" t="n"/>
      <c r="E37" s="18" t="n"/>
      <c r="F37" s="6" t="n"/>
      <c r="G37" s="15">
        <f>IFERROR(VLOOKUP(F37,Listas!$DK$2:$DL$250,2,FALSE),"")</f>
        <v/>
      </c>
      <c r="H37" s="19" t="n"/>
      <c r="I37" s="19" t="n"/>
      <c r="J37" s="20" t="n"/>
      <c r="K37" s="20" t="n"/>
      <c r="L37" s="6" t="n"/>
      <c r="N37" s="17">
        <f>IF(NOT(OR(A37&lt;&gt;"",B37&lt;&gt;"",C37&lt;&gt;"",D37&lt;&gt;"",E37&lt;&gt;"",F37&lt;&gt;"",H37&lt;&gt;"",I37&lt;&gt;"",J37&lt;&gt;"",K37&lt;&gt;"",L37&lt;&gt;"")),"",IF(NOT(AND(OR(B37="",COUNTIF('2. Proyectos'!$A$5:$A$54,B37)&gt;0),OR(C37="",COUNTIF(Listas!$DB$2:$DB$10,C37)&gt;0),OR(D37="",AND(ISNUMBER(D37),D37&gt;=2018,D37&lt;=2025)),OR(E37="",AND(ISNUMBER(E37),E37&gt;=1,E37&lt;=12)),OR(F37="",COUNTIF(Listas!$H$2:$H$250,F37)&gt;0),OR(H37="",AND(ISNUMBER(H37),H37&gt;0)),OR(I37="",AND(ISNUMBER(I37),I37&gt;0)),OR(J37="",AND(ISNUMBER(J37),J37&gt;=0)),OR(K37="",COUNTIF(Listas!$BC$2:$BC$3,K37)&gt;0))),"Dato inválido",IF(NOT(AND(A37&lt;&gt;"",B37&lt;&gt;"",D37&lt;&gt;"",E37&lt;&gt;"",F37&lt;&gt;"",H37&lt;&gt;"")),"Incompleta","OK")))</f>
        <v/>
      </c>
    </row>
    <row r="38">
      <c r="A38" s="8" t="n"/>
      <c r="B38" s="8" t="n"/>
      <c r="C38" s="8" t="n"/>
      <c r="D38" s="13" t="n"/>
      <c r="E38" s="13" t="n"/>
      <c r="F38" s="8" t="n"/>
      <c r="G38" s="15">
        <f>IFERROR(VLOOKUP(F38,Listas!$DK$2:$DL$250,2,FALSE),"")</f>
        <v/>
      </c>
      <c r="H38" s="14" t="n"/>
      <c r="I38" s="14" t="n"/>
      <c r="J38" s="16" t="n"/>
      <c r="K38" s="16" t="n"/>
      <c r="L38" s="8" t="n"/>
      <c r="N38" s="17">
        <f>IF(NOT(OR(A38&lt;&gt;"",B38&lt;&gt;"",C38&lt;&gt;"",D38&lt;&gt;"",E38&lt;&gt;"",F38&lt;&gt;"",H38&lt;&gt;"",I38&lt;&gt;"",J38&lt;&gt;"",K38&lt;&gt;"",L38&lt;&gt;"")),"",IF(NOT(AND(OR(B38="",COUNTIF('2. Proyectos'!$A$5:$A$54,B38)&gt;0),OR(C38="",COUNTIF(Listas!$DB$2:$DB$10,C38)&gt;0),OR(D38="",AND(ISNUMBER(D38),D38&gt;=2018,D38&lt;=2025)),OR(E38="",AND(ISNUMBER(E38),E38&gt;=1,E38&lt;=12)),OR(F38="",COUNTIF(Listas!$H$2:$H$250,F38)&gt;0),OR(H38="",AND(ISNUMBER(H38),H38&gt;0)),OR(I38="",AND(ISNUMBER(I38),I38&gt;0)),OR(J38="",AND(ISNUMBER(J38),J38&gt;=0)),OR(K38="",COUNTIF(Listas!$BC$2:$BC$3,K38)&gt;0))),"Dato inválido",IF(NOT(AND(A38&lt;&gt;"",B38&lt;&gt;"",D38&lt;&gt;"",E38&lt;&gt;"",F38&lt;&gt;"",H38&lt;&gt;"")),"Incompleta","OK")))</f>
        <v/>
      </c>
    </row>
    <row r="39">
      <c r="A39" s="6" t="n"/>
      <c r="B39" s="6" t="n"/>
      <c r="C39" s="6" t="n"/>
      <c r="D39" s="18" t="n"/>
      <c r="E39" s="18" t="n"/>
      <c r="F39" s="6" t="n"/>
      <c r="G39" s="15">
        <f>IFERROR(VLOOKUP(F39,Listas!$DK$2:$DL$250,2,FALSE),"")</f>
        <v/>
      </c>
      <c r="H39" s="19" t="n"/>
      <c r="I39" s="19" t="n"/>
      <c r="J39" s="20" t="n"/>
      <c r="K39" s="20" t="n"/>
      <c r="L39" s="6" t="n"/>
      <c r="N39" s="17">
        <f>IF(NOT(OR(A39&lt;&gt;"",B39&lt;&gt;"",C39&lt;&gt;"",D39&lt;&gt;"",E39&lt;&gt;"",F39&lt;&gt;"",H39&lt;&gt;"",I39&lt;&gt;"",J39&lt;&gt;"",K39&lt;&gt;"",L39&lt;&gt;"")),"",IF(NOT(AND(OR(B39="",COUNTIF('2. Proyectos'!$A$5:$A$54,B39)&gt;0),OR(C39="",COUNTIF(Listas!$DB$2:$DB$10,C39)&gt;0),OR(D39="",AND(ISNUMBER(D39),D39&gt;=2018,D39&lt;=2025)),OR(E39="",AND(ISNUMBER(E39),E39&gt;=1,E39&lt;=12)),OR(F39="",COUNTIF(Listas!$H$2:$H$250,F39)&gt;0),OR(H39="",AND(ISNUMBER(H39),H39&gt;0)),OR(I39="",AND(ISNUMBER(I39),I39&gt;0)),OR(J39="",AND(ISNUMBER(J39),J39&gt;=0)),OR(K39="",COUNTIF(Listas!$BC$2:$BC$3,K39)&gt;0))),"Dato inválido",IF(NOT(AND(A39&lt;&gt;"",B39&lt;&gt;"",D39&lt;&gt;"",E39&lt;&gt;"",F39&lt;&gt;"",H39&lt;&gt;"")),"Incompleta","OK")))</f>
        <v/>
      </c>
    </row>
    <row r="40">
      <c r="A40" s="8" t="n"/>
      <c r="B40" s="8" t="n"/>
      <c r="C40" s="8" t="n"/>
      <c r="D40" s="13" t="n"/>
      <c r="E40" s="13" t="n"/>
      <c r="F40" s="8" t="n"/>
      <c r="G40" s="15">
        <f>IFERROR(VLOOKUP(F40,Listas!$DK$2:$DL$250,2,FALSE),"")</f>
        <v/>
      </c>
      <c r="H40" s="14" t="n"/>
      <c r="I40" s="14" t="n"/>
      <c r="J40" s="16" t="n"/>
      <c r="K40" s="16" t="n"/>
      <c r="L40" s="8" t="n"/>
      <c r="N40" s="17">
        <f>IF(NOT(OR(A40&lt;&gt;"",B40&lt;&gt;"",C40&lt;&gt;"",D40&lt;&gt;"",E40&lt;&gt;"",F40&lt;&gt;"",H40&lt;&gt;"",I40&lt;&gt;"",J40&lt;&gt;"",K40&lt;&gt;"",L40&lt;&gt;"")),"",IF(NOT(AND(OR(B40="",COUNTIF('2. Proyectos'!$A$5:$A$54,B40)&gt;0),OR(C40="",COUNTIF(Listas!$DB$2:$DB$10,C40)&gt;0),OR(D40="",AND(ISNUMBER(D40),D40&gt;=2018,D40&lt;=2025)),OR(E40="",AND(ISNUMBER(E40),E40&gt;=1,E40&lt;=12)),OR(F40="",COUNTIF(Listas!$H$2:$H$250,F40)&gt;0),OR(H40="",AND(ISNUMBER(H40),H40&gt;0)),OR(I40="",AND(ISNUMBER(I40),I40&gt;0)),OR(J40="",AND(ISNUMBER(J40),J40&gt;=0)),OR(K40="",COUNTIF(Listas!$BC$2:$BC$3,K40)&gt;0))),"Dato inválido",IF(NOT(AND(A40&lt;&gt;"",B40&lt;&gt;"",D40&lt;&gt;"",E40&lt;&gt;"",F40&lt;&gt;"",H40&lt;&gt;"")),"Incompleta","OK")))</f>
        <v/>
      </c>
    </row>
    <row r="41">
      <c r="A41" s="6" t="n"/>
      <c r="B41" s="6" t="n"/>
      <c r="C41" s="6" t="n"/>
      <c r="D41" s="18" t="n"/>
      <c r="E41" s="18" t="n"/>
      <c r="F41" s="6" t="n"/>
      <c r="G41" s="15">
        <f>IFERROR(VLOOKUP(F41,Listas!$DK$2:$DL$250,2,FALSE),"")</f>
        <v/>
      </c>
      <c r="H41" s="19" t="n"/>
      <c r="I41" s="19" t="n"/>
      <c r="J41" s="20" t="n"/>
      <c r="K41" s="20" t="n"/>
      <c r="L41" s="6" t="n"/>
      <c r="N41" s="17">
        <f>IF(NOT(OR(A41&lt;&gt;"",B41&lt;&gt;"",C41&lt;&gt;"",D41&lt;&gt;"",E41&lt;&gt;"",F41&lt;&gt;"",H41&lt;&gt;"",I41&lt;&gt;"",J41&lt;&gt;"",K41&lt;&gt;"",L41&lt;&gt;"")),"",IF(NOT(AND(OR(B41="",COUNTIF('2. Proyectos'!$A$5:$A$54,B41)&gt;0),OR(C41="",COUNTIF(Listas!$DB$2:$DB$10,C41)&gt;0),OR(D41="",AND(ISNUMBER(D41),D41&gt;=2018,D41&lt;=2025)),OR(E41="",AND(ISNUMBER(E41),E41&gt;=1,E41&lt;=12)),OR(F41="",COUNTIF(Listas!$H$2:$H$250,F41)&gt;0),OR(H41="",AND(ISNUMBER(H41),H41&gt;0)),OR(I41="",AND(ISNUMBER(I41),I41&gt;0)),OR(J41="",AND(ISNUMBER(J41),J41&gt;=0)),OR(K41="",COUNTIF(Listas!$BC$2:$BC$3,K41)&gt;0))),"Dato inválido",IF(NOT(AND(A41&lt;&gt;"",B41&lt;&gt;"",D41&lt;&gt;"",E41&lt;&gt;"",F41&lt;&gt;"",H41&lt;&gt;"")),"Incompleta","OK")))</f>
        <v/>
      </c>
    </row>
    <row r="42">
      <c r="A42" s="8" t="n"/>
      <c r="B42" s="8" t="n"/>
      <c r="C42" s="8" t="n"/>
      <c r="D42" s="13" t="n"/>
      <c r="E42" s="13" t="n"/>
      <c r="F42" s="8" t="n"/>
      <c r="G42" s="15">
        <f>IFERROR(VLOOKUP(F42,Listas!$DK$2:$DL$250,2,FALSE),"")</f>
        <v/>
      </c>
      <c r="H42" s="14" t="n"/>
      <c r="I42" s="14" t="n"/>
      <c r="J42" s="16" t="n"/>
      <c r="K42" s="16" t="n"/>
      <c r="L42" s="8" t="n"/>
      <c r="N42" s="17">
        <f>IF(NOT(OR(A42&lt;&gt;"",B42&lt;&gt;"",C42&lt;&gt;"",D42&lt;&gt;"",E42&lt;&gt;"",F42&lt;&gt;"",H42&lt;&gt;"",I42&lt;&gt;"",J42&lt;&gt;"",K42&lt;&gt;"",L42&lt;&gt;"")),"",IF(NOT(AND(OR(B42="",COUNTIF('2. Proyectos'!$A$5:$A$54,B42)&gt;0),OR(C42="",COUNTIF(Listas!$DB$2:$DB$10,C42)&gt;0),OR(D42="",AND(ISNUMBER(D42),D42&gt;=2018,D42&lt;=2025)),OR(E42="",AND(ISNUMBER(E42),E42&gt;=1,E42&lt;=12)),OR(F42="",COUNTIF(Listas!$H$2:$H$250,F42)&gt;0),OR(H42="",AND(ISNUMBER(H42),H42&gt;0)),OR(I42="",AND(ISNUMBER(I42),I42&gt;0)),OR(J42="",AND(ISNUMBER(J42),J42&gt;=0)),OR(K42="",COUNTIF(Listas!$BC$2:$BC$3,K42)&gt;0))),"Dato inválido",IF(NOT(AND(A42&lt;&gt;"",B42&lt;&gt;"",D42&lt;&gt;"",E42&lt;&gt;"",F42&lt;&gt;"",H42&lt;&gt;"")),"Incompleta","OK")))</f>
        <v/>
      </c>
    </row>
    <row r="43">
      <c r="A43" s="6" t="n"/>
      <c r="B43" s="6" t="n"/>
      <c r="C43" s="6" t="n"/>
      <c r="D43" s="18" t="n"/>
      <c r="E43" s="18" t="n"/>
      <c r="F43" s="6" t="n"/>
      <c r="G43" s="15">
        <f>IFERROR(VLOOKUP(F43,Listas!$DK$2:$DL$250,2,FALSE),"")</f>
        <v/>
      </c>
      <c r="H43" s="19" t="n"/>
      <c r="I43" s="19" t="n"/>
      <c r="J43" s="20" t="n"/>
      <c r="K43" s="20" t="n"/>
      <c r="L43" s="6" t="n"/>
      <c r="N43" s="17">
        <f>IF(NOT(OR(A43&lt;&gt;"",B43&lt;&gt;"",C43&lt;&gt;"",D43&lt;&gt;"",E43&lt;&gt;"",F43&lt;&gt;"",H43&lt;&gt;"",I43&lt;&gt;"",J43&lt;&gt;"",K43&lt;&gt;"",L43&lt;&gt;"")),"",IF(NOT(AND(OR(B43="",COUNTIF('2. Proyectos'!$A$5:$A$54,B43)&gt;0),OR(C43="",COUNTIF(Listas!$DB$2:$DB$10,C43)&gt;0),OR(D43="",AND(ISNUMBER(D43),D43&gt;=2018,D43&lt;=2025)),OR(E43="",AND(ISNUMBER(E43),E43&gt;=1,E43&lt;=12)),OR(F43="",COUNTIF(Listas!$H$2:$H$250,F43)&gt;0),OR(H43="",AND(ISNUMBER(H43),H43&gt;0)),OR(I43="",AND(ISNUMBER(I43),I43&gt;0)),OR(J43="",AND(ISNUMBER(J43),J43&gt;=0)),OR(K43="",COUNTIF(Listas!$BC$2:$BC$3,K43)&gt;0))),"Dato inválido",IF(NOT(AND(A43&lt;&gt;"",B43&lt;&gt;"",D43&lt;&gt;"",E43&lt;&gt;"",F43&lt;&gt;"",H43&lt;&gt;"")),"Incompleta","OK")))</f>
        <v/>
      </c>
    </row>
    <row r="44">
      <c r="A44" s="8" t="n"/>
      <c r="B44" s="8" t="n"/>
      <c r="C44" s="8" t="n"/>
      <c r="D44" s="13" t="n"/>
      <c r="E44" s="13" t="n"/>
      <c r="F44" s="8" t="n"/>
      <c r="G44" s="15">
        <f>IFERROR(VLOOKUP(F44,Listas!$DK$2:$DL$250,2,FALSE),"")</f>
        <v/>
      </c>
      <c r="H44" s="14" t="n"/>
      <c r="I44" s="14" t="n"/>
      <c r="J44" s="16" t="n"/>
      <c r="K44" s="16" t="n"/>
      <c r="L44" s="8" t="n"/>
      <c r="N44" s="17">
        <f>IF(NOT(OR(A44&lt;&gt;"",B44&lt;&gt;"",C44&lt;&gt;"",D44&lt;&gt;"",E44&lt;&gt;"",F44&lt;&gt;"",H44&lt;&gt;"",I44&lt;&gt;"",J44&lt;&gt;"",K44&lt;&gt;"",L44&lt;&gt;"")),"",IF(NOT(AND(OR(B44="",COUNTIF('2. Proyectos'!$A$5:$A$54,B44)&gt;0),OR(C44="",COUNTIF(Listas!$DB$2:$DB$10,C44)&gt;0),OR(D44="",AND(ISNUMBER(D44),D44&gt;=2018,D44&lt;=2025)),OR(E44="",AND(ISNUMBER(E44),E44&gt;=1,E44&lt;=12)),OR(F44="",COUNTIF(Listas!$H$2:$H$250,F44)&gt;0),OR(H44="",AND(ISNUMBER(H44),H44&gt;0)),OR(I44="",AND(ISNUMBER(I44),I44&gt;0)),OR(J44="",AND(ISNUMBER(J44),J44&gt;=0)),OR(K44="",COUNTIF(Listas!$BC$2:$BC$3,K44)&gt;0))),"Dato inválido",IF(NOT(AND(A44&lt;&gt;"",B44&lt;&gt;"",D44&lt;&gt;"",E44&lt;&gt;"",F44&lt;&gt;"",H44&lt;&gt;"")),"Incompleta","OK")))</f>
        <v/>
      </c>
    </row>
    <row r="45">
      <c r="A45" s="6" t="n"/>
      <c r="B45" s="6" t="n"/>
      <c r="C45" s="6" t="n"/>
      <c r="D45" s="18" t="n"/>
      <c r="E45" s="18" t="n"/>
      <c r="F45" s="6" t="n"/>
      <c r="G45" s="15">
        <f>IFERROR(VLOOKUP(F45,Listas!$DK$2:$DL$250,2,FALSE),"")</f>
        <v/>
      </c>
      <c r="H45" s="19" t="n"/>
      <c r="I45" s="19" t="n"/>
      <c r="J45" s="20" t="n"/>
      <c r="K45" s="20" t="n"/>
      <c r="L45" s="6" t="n"/>
      <c r="N45" s="17">
        <f>IF(NOT(OR(A45&lt;&gt;"",B45&lt;&gt;"",C45&lt;&gt;"",D45&lt;&gt;"",E45&lt;&gt;"",F45&lt;&gt;"",H45&lt;&gt;"",I45&lt;&gt;"",J45&lt;&gt;"",K45&lt;&gt;"",L45&lt;&gt;"")),"",IF(NOT(AND(OR(B45="",COUNTIF('2. Proyectos'!$A$5:$A$54,B45)&gt;0),OR(C45="",COUNTIF(Listas!$DB$2:$DB$10,C45)&gt;0),OR(D45="",AND(ISNUMBER(D45),D45&gt;=2018,D45&lt;=2025)),OR(E45="",AND(ISNUMBER(E45),E45&gt;=1,E45&lt;=12)),OR(F45="",COUNTIF(Listas!$H$2:$H$250,F45)&gt;0),OR(H45="",AND(ISNUMBER(H45),H45&gt;0)),OR(I45="",AND(ISNUMBER(I45),I45&gt;0)),OR(J45="",AND(ISNUMBER(J45),J45&gt;=0)),OR(K45="",COUNTIF(Listas!$BC$2:$BC$3,K45)&gt;0))),"Dato inválido",IF(NOT(AND(A45&lt;&gt;"",B45&lt;&gt;"",D45&lt;&gt;"",E45&lt;&gt;"",F45&lt;&gt;"",H45&lt;&gt;"")),"Incompleta","OK")))</f>
        <v/>
      </c>
    </row>
    <row r="46">
      <c r="A46" s="8" t="n"/>
      <c r="B46" s="8" t="n"/>
      <c r="C46" s="8" t="n"/>
      <c r="D46" s="13" t="n"/>
      <c r="E46" s="13" t="n"/>
      <c r="F46" s="8" t="n"/>
      <c r="G46" s="15">
        <f>IFERROR(VLOOKUP(F46,Listas!$DK$2:$DL$250,2,FALSE),"")</f>
        <v/>
      </c>
      <c r="H46" s="14" t="n"/>
      <c r="I46" s="14" t="n"/>
      <c r="J46" s="16" t="n"/>
      <c r="K46" s="16" t="n"/>
      <c r="L46" s="8" t="n"/>
      <c r="N46" s="17">
        <f>IF(NOT(OR(A46&lt;&gt;"",B46&lt;&gt;"",C46&lt;&gt;"",D46&lt;&gt;"",E46&lt;&gt;"",F46&lt;&gt;"",H46&lt;&gt;"",I46&lt;&gt;"",J46&lt;&gt;"",K46&lt;&gt;"",L46&lt;&gt;"")),"",IF(NOT(AND(OR(B46="",COUNTIF('2. Proyectos'!$A$5:$A$54,B46)&gt;0),OR(C46="",COUNTIF(Listas!$DB$2:$DB$10,C46)&gt;0),OR(D46="",AND(ISNUMBER(D46),D46&gt;=2018,D46&lt;=2025)),OR(E46="",AND(ISNUMBER(E46),E46&gt;=1,E46&lt;=12)),OR(F46="",COUNTIF(Listas!$H$2:$H$250,F46)&gt;0),OR(H46="",AND(ISNUMBER(H46),H46&gt;0)),OR(I46="",AND(ISNUMBER(I46),I46&gt;0)),OR(J46="",AND(ISNUMBER(J46),J46&gt;=0)),OR(K46="",COUNTIF(Listas!$BC$2:$BC$3,K46)&gt;0))),"Dato inválido",IF(NOT(AND(A46&lt;&gt;"",B46&lt;&gt;"",D46&lt;&gt;"",E46&lt;&gt;"",F46&lt;&gt;"",H46&lt;&gt;"")),"Incompleta","OK")))</f>
        <v/>
      </c>
    </row>
    <row r="47">
      <c r="A47" s="6" t="n"/>
      <c r="B47" s="6" t="n"/>
      <c r="C47" s="6" t="n"/>
      <c r="D47" s="18" t="n"/>
      <c r="E47" s="18" t="n"/>
      <c r="F47" s="6" t="n"/>
      <c r="G47" s="15">
        <f>IFERROR(VLOOKUP(F47,Listas!$DK$2:$DL$250,2,FALSE),"")</f>
        <v/>
      </c>
      <c r="H47" s="19" t="n"/>
      <c r="I47" s="19" t="n"/>
      <c r="J47" s="20" t="n"/>
      <c r="K47" s="20" t="n"/>
      <c r="L47" s="6" t="n"/>
      <c r="N47" s="17">
        <f>IF(NOT(OR(A47&lt;&gt;"",B47&lt;&gt;"",C47&lt;&gt;"",D47&lt;&gt;"",E47&lt;&gt;"",F47&lt;&gt;"",H47&lt;&gt;"",I47&lt;&gt;"",J47&lt;&gt;"",K47&lt;&gt;"",L47&lt;&gt;"")),"",IF(NOT(AND(OR(B47="",COUNTIF('2. Proyectos'!$A$5:$A$54,B47)&gt;0),OR(C47="",COUNTIF(Listas!$DB$2:$DB$10,C47)&gt;0),OR(D47="",AND(ISNUMBER(D47),D47&gt;=2018,D47&lt;=2025)),OR(E47="",AND(ISNUMBER(E47),E47&gt;=1,E47&lt;=12)),OR(F47="",COUNTIF(Listas!$H$2:$H$250,F47)&gt;0),OR(H47="",AND(ISNUMBER(H47),H47&gt;0)),OR(I47="",AND(ISNUMBER(I47),I47&gt;0)),OR(J47="",AND(ISNUMBER(J47),J47&gt;=0)),OR(K47="",COUNTIF(Listas!$BC$2:$BC$3,K47)&gt;0))),"Dato inválido",IF(NOT(AND(A47&lt;&gt;"",B47&lt;&gt;"",D47&lt;&gt;"",E47&lt;&gt;"",F47&lt;&gt;"",H47&lt;&gt;"")),"Incompleta","OK")))</f>
        <v/>
      </c>
    </row>
    <row r="48">
      <c r="A48" s="8" t="n"/>
      <c r="B48" s="8" t="n"/>
      <c r="C48" s="8" t="n"/>
      <c r="D48" s="13" t="n"/>
      <c r="E48" s="13" t="n"/>
      <c r="F48" s="8" t="n"/>
      <c r="G48" s="15">
        <f>IFERROR(VLOOKUP(F48,Listas!$DK$2:$DL$250,2,FALSE),"")</f>
        <v/>
      </c>
      <c r="H48" s="14" t="n"/>
      <c r="I48" s="14" t="n"/>
      <c r="J48" s="16" t="n"/>
      <c r="K48" s="16" t="n"/>
      <c r="L48" s="8" t="n"/>
      <c r="N48" s="17">
        <f>IF(NOT(OR(A48&lt;&gt;"",B48&lt;&gt;"",C48&lt;&gt;"",D48&lt;&gt;"",E48&lt;&gt;"",F48&lt;&gt;"",H48&lt;&gt;"",I48&lt;&gt;"",J48&lt;&gt;"",K48&lt;&gt;"",L48&lt;&gt;"")),"",IF(NOT(AND(OR(B48="",COUNTIF('2. Proyectos'!$A$5:$A$54,B48)&gt;0),OR(C48="",COUNTIF(Listas!$DB$2:$DB$10,C48)&gt;0),OR(D48="",AND(ISNUMBER(D48),D48&gt;=2018,D48&lt;=2025)),OR(E48="",AND(ISNUMBER(E48),E48&gt;=1,E48&lt;=12)),OR(F48="",COUNTIF(Listas!$H$2:$H$250,F48)&gt;0),OR(H48="",AND(ISNUMBER(H48),H48&gt;0)),OR(I48="",AND(ISNUMBER(I48),I48&gt;0)),OR(J48="",AND(ISNUMBER(J48),J48&gt;=0)),OR(K48="",COUNTIF(Listas!$BC$2:$BC$3,K48)&gt;0))),"Dato inválido",IF(NOT(AND(A48&lt;&gt;"",B48&lt;&gt;"",D48&lt;&gt;"",E48&lt;&gt;"",F48&lt;&gt;"",H48&lt;&gt;"")),"Incompleta","OK")))</f>
        <v/>
      </c>
    </row>
    <row r="49">
      <c r="A49" s="6" t="n"/>
      <c r="B49" s="6" t="n"/>
      <c r="C49" s="6" t="n"/>
      <c r="D49" s="18" t="n"/>
      <c r="E49" s="18" t="n"/>
      <c r="F49" s="6" t="n"/>
      <c r="G49" s="15">
        <f>IFERROR(VLOOKUP(F49,Listas!$DK$2:$DL$250,2,FALSE),"")</f>
        <v/>
      </c>
      <c r="H49" s="19" t="n"/>
      <c r="I49" s="19" t="n"/>
      <c r="J49" s="20" t="n"/>
      <c r="K49" s="20" t="n"/>
      <c r="L49" s="6" t="n"/>
      <c r="N49" s="17">
        <f>IF(NOT(OR(A49&lt;&gt;"",B49&lt;&gt;"",C49&lt;&gt;"",D49&lt;&gt;"",E49&lt;&gt;"",F49&lt;&gt;"",H49&lt;&gt;"",I49&lt;&gt;"",J49&lt;&gt;"",K49&lt;&gt;"",L49&lt;&gt;"")),"",IF(NOT(AND(OR(B49="",COUNTIF('2. Proyectos'!$A$5:$A$54,B49)&gt;0),OR(C49="",COUNTIF(Listas!$DB$2:$DB$10,C49)&gt;0),OR(D49="",AND(ISNUMBER(D49),D49&gt;=2018,D49&lt;=2025)),OR(E49="",AND(ISNUMBER(E49),E49&gt;=1,E49&lt;=12)),OR(F49="",COUNTIF(Listas!$H$2:$H$250,F49)&gt;0),OR(H49="",AND(ISNUMBER(H49),H49&gt;0)),OR(I49="",AND(ISNUMBER(I49),I49&gt;0)),OR(J49="",AND(ISNUMBER(J49),J49&gt;=0)),OR(K49="",COUNTIF(Listas!$BC$2:$BC$3,K49)&gt;0))),"Dato inválido",IF(NOT(AND(A49&lt;&gt;"",B49&lt;&gt;"",D49&lt;&gt;"",E49&lt;&gt;"",F49&lt;&gt;"",H49&lt;&gt;"")),"Incompleta","OK")))</f>
        <v/>
      </c>
    </row>
    <row r="50">
      <c r="A50" s="8" t="n"/>
      <c r="B50" s="8" t="n"/>
      <c r="C50" s="8" t="n"/>
      <c r="D50" s="13" t="n"/>
      <c r="E50" s="13" t="n"/>
      <c r="F50" s="8" t="n"/>
      <c r="G50" s="15">
        <f>IFERROR(VLOOKUP(F50,Listas!$DK$2:$DL$250,2,FALSE),"")</f>
        <v/>
      </c>
      <c r="H50" s="14" t="n"/>
      <c r="I50" s="14" t="n"/>
      <c r="J50" s="16" t="n"/>
      <c r="K50" s="16" t="n"/>
      <c r="L50" s="8" t="n"/>
      <c r="N50" s="17">
        <f>IF(NOT(OR(A50&lt;&gt;"",B50&lt;&gt;"",C50&lt;&gt;"",D50&lt;&gt;"",E50&lt;&gt;"",F50&lt;&gt;"",H50&lt;&gt;"",I50&lt;&gt;"",J50&lt;&gt;"",K50&lt;&gt;"",L50&lt;&gt;"")),"",IF(NOT(AND(OR(B50="",COUNTIF('2. Proyectos'!$A$5:$A$54,B50)&gt;0),OR(C50="",COUNTIF(Listas!$DB$2:$DB$10,C50)&gt;0),OR(D50="",AND(ISNUMBER(D50),D50&gt;=2018,D50&lt;=2025)),OR(E50="",AND(ISNUMBER(E50),E50&gt;=1,E50&lt;=12)),OR(F50="",COUNTIF(Listas!$H$2:$H$250,F50)&gt;0),OR(H50="",AND(ISNUMBER(H50),H50&gt;0)),OR(I50="",AND(ISNUMBER(I50),I50&gt;0)),OR(J50="",AND(ISNUMBER(J50),J50&gt;=0)),OR(K50="",COUNTIF(Listas!$BC$2:$BC$3,K50)&gt;0))),"Dato inválido",IF(NOT(AND(A50&lt;&gt;"",B50&lt;&gt;"",D50&lt;&gt;"",E50&lt;&gt;"",F50&lt;&gt;"",H50&lt;&gt;"")),"Incompleta","OK")))</f>
        <v/>
      </c>
    </row>
    <row r="51">
      <c r="A51" s="6" t="n"/>
      <c r="B51" s="6" t="n"/>
      <c r="C51" s="6" t="n"/>
      <c r="D51" s="18" t="n"/>
      <c r="E51" s="18" t="n"/>
      <c r="F51" s="6" t="n"/>
      <c r="G51" s="15">
        <f>IFERROR(VLOOKUP(F51,Listas!$DK$2:$DL$250,2,FALSE),"")</f>
        <v/>
      </c>
      <c r="H51" s="19" t="n"/>
      <c r="I51" s="19" t="n"/>
      <c r="J51" s="20" t="n"/>
      <c r="K51" s="20" t="n"/>
      <c r="L51" s="6" t="n"/>
      <c r="N51" s="17">
        <f>IF(NOT(OR(A51&lt;&gt;"",B51&lt;&gt;"",C51&lt;&gt;"",D51&lt;&gt;"",E51&lt;&gt;"",F51&lt;&gt;"",H51&lt;&gt;"",I51&lt;&gt;"",J51&lt;&gt;"",K51&lt;&gt;"",L51&lt;&gt;"")),"",IF(NOT(AND(OR(B51="",COUNTIF('2. Proyectos'!$A$5:$A$54,B51)&gt;0),OR(C51="",COUNTIF(Listas!$DB$2:$DB$10,C51)&gt;0),OR(D51="",AND(ISNUMBER(D51),D51&gt;=2018,D51&lt;=2025)),OR(E51="",AND(ISNUMBER(E51),E51&gt;=1,E51&lt;=12)),OR(F51="",COUNTIF(Listas!$H$2:$H$250,F51)&gt;0),OR(H51="",AND(ISNUMBER(H51),H51&gt;0)),OR(I51="",AND(ISNUMBER(I51),I51&gt;0)),OR(J51="",AND(ISNUMBER(J51),J51&gt;=0)),OR(K51="",COUNTIF(Listas!$BC$2:$BC$3,K51)&gt;0))),"Dato inválido",IF(NOT(AND(A51&lt;&gt;"",B51&lt;&gt;"",D51&lt;&gt;"",E51&lt;&gt;"",F51&lt;&gt;"",H51&lt;&gt;"")),"Incompleta","OK")))</f>
        <v/>
      </c>
    </row>
    <row r="52">
      <c r="A52" s="8" t="n"/>
      <c r="B52" s="8" t="n"/>
      <c r="C52" s="8" t="n"/>
      <c r="D52" s="13" t="n"/>
      <c r="E52" s="13" t="n"/>
      <c r="F52" s="8" t="n"/>
      <c r="G52" s="15">
        <f>IFERROR(VLOOKUP(F52,Listas!$DK$2:$DL$250,2,FALSE),"")</f>
        <v/>
      </c>
      <c r="H52" s="14" t="n"/>
      <c r="I52" s="14" t="n"/>
      <c r="J52" s="16" t="n"/>
      <c r="K52" s="16" t="n"/>
      <c r="L52" s="8" t="n"/>
      <c r="N52" s="17">
        <f>IF(NOT(OR(A52&lt;&gt;"",B52&lt;&gt;"",C52&lt;&gt;"",D52&lt;&gt;"",E52&lt;&gt;"",F52&lt;&gt;"",H52&lt;&gt;"",I52&lt;&gt;"",J52&lt;&gt;"",K52&lt;&gt;"",L52&lt;&gt;"")),"",IF(NOT(AND(OR(B52="",COUNTIF('2. Proyectos'!$A$5:$A$54,B52)&gt;0),OR(C52="",COUNTIF(Listas!$DB$2:$DB$10,C52)&gt;0),OR(D52="",AND(ISNUMBER(D52),D52&gt;=2018,D52&lt;=2025)),OR(E52="",AND(ISNUMBER(E52),E52&gt;=1,E52&lt;=12)),OR(F52="",COUNTIF(Listas!$H$2:$H$250,F52)&gt;0),OR(H52="",AND(ISNUMBER(H52),H52&gt;0)),OR(I52="",AND(ISNUMBER(I52),I52&gt;0)),OR(J52="",AND(ISNUMBER(J52),J52&gt;=0)),OR(K52="",COUNTIF(Listas!$BC$2:$BC$3,K52)&gt;0))),"Dato inválido",IF(NOT(AND(A52&lt;&gt;"",B52&lt;&gt;"",D52&lt;&gt;"",E52&lt;&gt;"",F52&lt;&gt;"",H52&lt;&gt;"")),"Incompleta","OK")))</f>
        <v/>
      </c>
    </row>
    <row r="53">
      <c r="A53" s="6" t="n"/>
      <c r="B53" s="6" t="n"/>
      <c r="C53" s="6" t="n"/>
      <c r="D53" s="18" t="n"/>
      <c r="E53" s="18" t="n"/>
      <c r="F53" s="6" t="n"/>
      <c r="G53" s="15">
        <f>IFERROR(VLOOKUP(F53,Listas!$DK$2:$DL$250,2,FALSE),"")</f>
        <v/>
      </c>
      <c r="H53" s="19" t="n"/>
      <c r="I53" s="19" t="n"/>
      <c r="J53" s="20" t="n"/>
      <c r="K53" s="20" t="n"/>
      <c r="L53" s="6" t="n"/>
      <c r="N53" s="17">
        <f>IF(NOT(OR(A53&lt;&gt;"",B53&lt;&gt;"",C53&lt;&gt;"",D53&lt;&gt;"",E53&lt;&gt;"",F53&lt;&gt;"",H53&lt;&gt;"",I53&lt;&gt;"",J53&lt;&gt;"",K53&lt;&gt;"",L53&lt;&gt;"")),"",IF(NOT(AND(OR(B53="",COUNTIF('2. Proyectos'!$A$5:$A$54,B53)&gt;0),OR(C53="",COUNTIF(Listas!$DB$2:$DB$10,C53)&gt;0),OR(D53="",AND(ISNUMBER(D53),D53&gt;=2018,D53&lt;=2025)),OR(E53="",AND(ISNUMBER(E53),E53&gt;=1,E53&lt;=12)),OR(F53="",COUNTIF(Listas!$H$2:$H$250,F53)&gt;0),OR(H53="",AND(ISNUMBER(H53),H53&gt;0)),OR(I53="",AND(ISNUMBER(I53),I53&gt;0)),OR(J53="",AND(ISNUMBER(J53),J53&gt;=0)),OR(K53="",COUNTIF(Listas!$BC$2:$BC$3,K53)&gt;0))),"Dato inválido",IF(NOT(AND(A53&lt;&gt;"",B53&lt;&gt;"",D53&lt;&gt;"",E53&lt;&gt;"",F53&lt;&gt;"",H53&lt;&gt;"")),"Incompleta","OK")))</f>
        <v/>
      </c>
    </row>
    <row r="54">
      <c r="A54" s="8" t="n"/>
      <c r="B54" s="8" t="n"/>
      <c r="C54" s="8" t="n"/>
      <c r="D54" s="13" t="n"/>
      <c r="E54" s="13" t="n"/>
      <c r="F54" s="8" t="n"/>
      <c r="G54" s="15">
        <f>IFERROR(VLOOKUP(F54,Listas!$DK$2:$DL$250,2,FALSE),"")</f>
        <v/>
      </c>
      <c r="H54" s="14" t="n"/>
      <c r="I54" s="14" t="n"/>
      <c r="J54" s="16" t="n"/>
      <c r="K54" s="16" t="n"/>
      <c r="L54" s="8" t="n"/>
      <c r="N54" s="17">
        <f>IF(NOT(OR(A54&lt;&gt;"",B54&lt;&gt;"",C54&lt;&gt;"",D54&lt;&gt;"",E54&lt;&gt;"",F54&lt;&gt;"",H54&lt;&gt;"",I54&lt;&gt;"",J54&lt;&gt;"",K54&lt;&gt;"",L54&lt;&gt;"")),"",IF(NOT(AND(OR(B54="",COUNTIF('2. Proyectos'!$A$5:$A$54,B54)&gt;0),OR(C54="",COUNTIF(Listas!$DB$2:$DB$10,C54)&gt;0),OR(D54="",AND(ISNUMBER(D54),D54&gt;=2018,D54&lt;=2025)),OR(E54="",AND(ISNUMBER(E54),E54&gt;=1,E54&lt;=12)),OR(F54="",COUNTIF(Listas!$H$2:$H$250,F54)&gt;0),OR(H54="",AND(ISNUMBER(H54),H54&gt;0)),OR(I54="",AND(ISNUMBER(I54),I54&gt;0)),OR(J54="",AND(ISNUMBER(J54),J54&gt;=0)),OR(K54="",COUNTIF(Listas!$BC$2:$BC$3,K54)&gt;0))),"Dato inválido",IF(NOT(AND(A54&lt;&gt;"",B54&lt;&gt;"",D54&lt;&gt;"",E54&lt;&gt;"",F54&lt;&gt;"",H54&lt;&gt;"")),"Incompleta","OK")))</f>
        <v/>
      </c>
    </row>
    <row r="55">
      <c r="A55" s="6" t="n"/>
      <c r="B55" s="6" t="n"/>
      <c r="C55" s="6" t="n"/>
      <c r="D55" s="18" t="n"/>
      <c r="E55" s="18" t="n"/>
      <c r="F55" s="6" t="n"/>
      <c r="G55" s="15">
        <f>IFERROR(VLOOKUP(F55,Listas!$DK$2:$DL$250,2,FALSE),"")</f>
        <v/>
      </c>
      <c r="H55" s="19" t="n"/>
      <c r="I55" s="19" t="n"/>
      <c r="J55" s="20" t="n"/>
      <c r="K55" s="20" t="n"/>
      <c r="L55" s="6" t="n"/>
      <c r="N55" s="17">
        <f>IF(NOT(OR(A55&lt;&gt;"",B55&lt;&gt;"",C55&lt;&gt;"",D55&lt;&gt;"",E55&lt;&gt;"",F55&lt;&gt;"",H55&lt;&gt;"",I55&lt;&gt;"",J55&lt;&gt;"",K55&lt;&gt;"",L55&lt;&gt;"")),"",IF(NOT(AND(OR(B55="",COUNTIF('2. Proyectos'!$A$5:$A$54,B55)&gt;0),OR(C55="",COUNTIF(Listas!$DB$2:$DB$10,C55)&gt;0),OR(D55="",AND(ISNUMBER(D55),D55&gt;=2018,D55&lt;=2025)),OR(E55="",AND(ISNUMBER(E55),E55&gt;=1,E55&lt;=12)),OR(F55="",COUNTIF(Listas!$H$2:$H$250,F55)&gt;0),OR(H55="",AND(ISNUMBER(H55),H55&gt;0)),OR(I55="",AND(ISNUMBER(I55),I55&gt;0)),OR(J55="",AND(ISNUMBER(J55),J55&gt;=0)),OR(K55="",COUNTIF(Listas!$BC$2:$BC$3,K55)&gt;0))),"Dato inválido",IF(NOT(AND(A55&lt;&gt;"",B55&lt;&gt;"",D55&lt;&gt;"",E55&lt;&gt;"",F55&lt;&gt;"",H55&lt;&gt;"")),"Incompleta","OK")))</f>
        <v/>
      </c>
    </row>
    <row r="56">
      <c r="A56" s="8" t="n"/>
      <c r="B56" s="8" t="n"/>
      <c r="C56" s="8" t="n"/>
      <c r="D56" s="13" t="n"/>
      <c r="E56" s="13" t="n"/>
      <c r="F56" s="8" t="n"/>
      <c r="G56" s="15">
        <f>IFERROR(VLOOKUP(F56,Listas!$DK$2:$DL$250,2,FALSE),"")</f>
        <v/>
      </c>
      <c r="H56" s="14" t="n"/>
      <c r="I56" s="14" t="n"/>
      <c r="J56" s="16" t="n"/>
      <c r="K56" s="16" t="n"/>
      <c r="L56" s="8" t="n"/>
      <c r="N56" s="17">
        <f>IF(NOT(OR(A56&lt;&gt;"",B56&lt;&gt;"",C56&lt;&gt;"",D56&lt;&gt;"",E56&lt;&gt;"",F56&lt;&gt;"",H56&lt;&gt;"",I56&lt;&gt;"",J56&lt;&gt;"",K56&lt;&gt;"",L56&lt;&gt;"")),"",IF(NOT(AND(OR(B56="",COUNTIF('2. Proyectos'!$A$5:$A$54,B56)&gt;0),OR(C56="",COUNTIF(Listas!$DB$2:$DB$10,C56)&gt;0),OR(D56="",AND(ISNUMBER(D56),D56&gt;=2018,D56&lt;=2025)),OR(E56="",AND(ISNUMBER(E56),E56&gt;=1,E56&lt;=12)),OR(F56="",COUNTIF(Listas!$H$2:$H$250,F56)&gt;0),OR(H56="",AND(ISNUMBER(H56),H56&gt;0)),OR(I56="",AND(ISNUMBER(I56),I56&gt;0)),OR(J56="",AND(ISNUMBER(J56),J56&gt;=0)),OR(K56="",COUNTIF(Listas!$BC$2:$BC$3,K56)&gt;0))),"Dato inválido",IF(NOT(AND(A56&lt;&gt;"",B56&lt;&gt;"",D56&lt;&gt;"",E56&lt;&gt;"",F56&lt;&gt;"",H56&lt;&gt;"")),"Incompleta","OK")))</f>
        <v/>
      </c>
    </row>
    <row r="57">
      <c r="A57" s="6" t="n"/>
      <c r="B57" s="6" t="n"/>
      <c r="C57" s="6" t="n"/>
      <c r="D57" s="18" t="n"/>
      <c r="E57" s="18" t="n"/>
      <c r="F57" s="6" t="n"/>
      <c r="G57" s="15">
        <f>IFERROR(VLOOKUP(F57,Listas!$DK$2:$DL$250,2,FALSE),"")</f>
        <v/>
      </c>
      <c r="H57" s="19" t="n"/>
      <c r="I57" s="19" t="n"/>
      <c r="J57" s="20" t="n"/>
      <c r="K57" s="20" t="n"/>
      <c r="L57" s="6" t="n"/>
      <c r="N57" s="17">
        <f>IF(NOT(OR(A57&lt;&gt;"",B57&lt;&gt;"",C57&lt;&gt;"",D57&lt;&gt;"",E57&lt;&gt;"",F57&lt;&gt;"",H57&lt;&gt;"",I57&lt;&gt;"",J57&lt;&gt;"",K57&lt;&gt;"",L57&lt;&gt;"")),"",IF(NOT(AND(OR(B57="",COUNTIF('2. Proyectos'!$A$5:$A$54,B57)&gt;0),OR(C57="",COUNTIF(Listas!$DB$2:$DB$10,C57)&gt;0),OR(D57="",AND(ISNUMBER(D57),D57&gt;=2018,D57&lt;=2025)),OR(E57="",AND(ISNUMBER(E57),E57&gt;=1,E57&lt;=12)),OR(F57="",COUNTIF(Listas!$H$2:$H$250,F57)&gt;0),OR(H57="",AND(ISNUMBER(H57),H57&gt;0)),OR(I57="",AND(ISNUMBER(I57),I57&gt;0)),OR(J57="",AND(ISNUMBER(J57),J57&gt;=0)),OR(K57="",COUNTIF(Listas!$BC$2:$BC$3,K57)&gt;0))),"Dato inválido",IF(NOT(AND(A57&lt;&gt;"",B57&lt;&gt;"",D57&lt;&gt;"",E57&lt;&gt;"",F57&lt;&gt;"",H57&lt;&gt;"")),"Incompleta","OK")))</f>
        <v/>
      </c>
    </row>
    <row r="58">
      <c r="A58" s="8" t="n"/>
      <c r="B58" s="8" t="n"/>
      <c r="C58" s="8" t="n"/>
      <c r="D58" s="13" t="n"/>
      <c r="E58" s="13" t="n"/>
      <c r="F58" s="8" t="n"/>
      <c r="G58" s="15">
        <f>IFERROR(VLOOKUP(F58,Listas!$DK$2:$DL$250,2,FALSE),"")</f>
        <v/>
      </c>
      <c r="H58" s="14" t="n"/>
      <c r="I58" s="14" t="n"/>
      <c r="J58" s="16" t="n"/>
      <c r="K58" s="16" t="n"/>
      <c r="L58" s="8" t="n"/>
      <c r="N58" s="17">
        <f>IF(NOT(OR(A58&lt;&gt;"",B58&lt;&gt;"",C58&lt;&gt;"",D58&lt;&gt;"",E58&lt;&gt;"",F58&lt;&gt;"",H58&lt;&gt;"",I58&lt;&gt;"",J58&lt;&gt;"",K58&lt;&gt;"",L58&lt;&gt;"")),"",IF(NOT(AND(OR(B58="",COUNTIF('2. Proyectos'!$A$5:$A$54,B58)&gt;0),OR(C58="",COUNTIF(Listas!$DB$2:$DB$10,C58)&gt;0),OR(D58="",AND(ISNUMBER(D58),D58&gt;=2018,D58&lt;=2025)),OR(E58="",AND(ISNUMBER(E58),E58&gt;=1,E58&lt;=12)),OR(F58="",COUNTIF(Listas!$H$2:$H$250,F58)&gt;0),OR(H58="",AND(ISNUMBER(H58),H58&gt;0)),OR(I58="",AND(ISNUMBER(I58),I58&gt;0)),OR(J58="",AND(ISNUMBER(J58),J58&gt;=0)),OR(K58="",COUNTIF(Listas!$BC$2:$BC$3,K58)&gt;0))),"Dato inválido",IF(NOT(AND(A58&lt;&gt;"",B58&lt;&gt;"",D58&lt;&gt;"",E58&lt;&gt;"",F58&lt;&gt;"",H58&lt;&gt;"")),"Incompleta","OK")))</f>
        <v/>
      </c>
    </row>
    <row r="59">
      <c r="A59" s="6" t="n"/>
      <c r="B59" s="6" t="n"/>
      <c r="C59" s="6" t="n"/>
      <c r="D59" s="18" t="n"/>
      <c r="E59" s="18" t="n"/>
      <c r="F59" s="6" t="n"/>
      <c r="G59" s="15">
        <f>IFERROR(VLOOKUP(F59,Listas!$DK$2:$DL$250,2,FALSE),"")</f>
        <v/>
      </c>
      <c r="H59" s="19" t="n"/>
      <c r="I59" s="19" t="n"/>
      <c r="J59" s="20" t="n"/>
      <c r="K59" s="20" t="n"/>
      <c r="L59" s="6" t="n"/>
      <c r="N59" s="17">
        <f>IF(NOT(OR(A59&lt;&gt;"",B59&lt;&gt;"",C59&lt;&gt;"",D59&lt;&gt;"",E59&lt;&gt;"",F59&lt;&gt;"",H59&lt;&gt;"",I59&lt;&gt;"",J59&lt;&gt;"",K59&lt;&gt;"",L59&lt;&gt;"")),"",IF(NOT(AND(OR(B59="",COUNTIF('2. Proyectos'!$A$5:$A$54,B59)&gt;0),OR(C59="",COUNTIF(Listas!$DB$2:$DB$10,C59)&gt;0),OR(D59="",AND(ISNUMBER(D59),D59&gt;=2018,D59&lt;=2025)),OR(E59="",AND(ISNUMBER(E59),E59&gt;=1,E59&lt;=12)),OR(F59="",COUNTIF(Listas!$H$2:$H$250,F59)&gt;0),OR(H59="",AND(ISNUMBER(H59),H59&gt;0)),OR(I59="",AND(ISNUMBER(I59),I59&gt;0)),OR(J59="",AND(ISNUMBER(J59),J59&gt;=0)),OR(K59="",COUNTIF(Listas!$BC$2:$BC$3,K59)&gt;0))),"Dato inválido",IF(NOT(AND(A59&lt;&gt;"",B59&lt;&gt;"",D59&lt;&gt;"",E59&lt;&gt;"",F59&lt;&gt;"",H59&lt;&gt;"")),"Incompleta","OK")))</f>
        <v/>
      </c>
    </row>
    <row r="60">
      <c r="A60" s="8" t="n"/>
      <c r="B60" s="8" t="n"/>
      <c r="C60" s="8" t="n"/>
      <c r="D60" s="13" t="n"/>
      <c r="E60" s="13" t="n"/>
      <c r="F60" s="8" t="n"/>
      <c r="G60" s="15">
        <f>IFERROR(VLOOKUP(F60,Listas!$DK$2:$DL$250,2,FALSE),"")</f>
        <v/>
      </c>
      <c r="H60" s="14" t="n"/>
      <c r="I60" s="14" t="n"/>
      <c r="J60" s="16" t="n"/>
      <c r="K60" s="16" t="n"/>
      <c r="L60" s="8" t="n"/>
      <c r="N60" s="17">
        <f>IF(NOT(OR(A60&lt;&gt;"",B60&lt;&gt;"",C60&lt;&gt;"",D60&lt;&gt;"",E60&lt;&gt;"",F60&lt;&gt;"",H60&lt;&gt;"",I60&lt;&gt;"",J60&lt;&gt;"",K60&lt;&gt;"",L60&lt;&gt;"")),"",IF(NOT(AND(OR(B60="",COUNTIF('2. Proyectos'!$A$5:$A$54,B60)&gt;0),OR(C60="",COUNTIF(Listas!$DB$2:$DB$10,C60)&gt;0),OR(D60="",AND(ISNUMBER(D60),D60&gt;=2018,D60&lt;=2025)),OR(E60="",AND(ISNUMBER(E60),E60&gt;=1,E60&lt;=12)),OR(F60="",COUNTIF(Listas!$H$2:$H$250,F60)&gt;0),OR(H60="",AND(ISNUMBER(H60),H60&gt;0)),OR(I60="",AND(ISNUMBER(I60),I60&gt;0)),OR(J60="",AND(ISNUMBER(J60),J60&gt;=0)),OR(K60="",COUNTIF(Listas!$BC$2:$BC$3,K60)&gt;0))),"Dato inválido",IF(NOT(AND(A60&lt;&gt;"",B60&lt;&gt;"",D60&lt;&gt;"",E60&lt;&gt;"",F60&lt;&gt;"",H60&lt;&gt;"")),"Incompleta","OK")))</f>
        <v/>
      </c>
    </row>
    <row r="61">
      <c r="A61" s="6" t="n"/>
      <c r="B61" s="6" t="n"/>
      <c r="C61" s="6" t="n"/>
      <c r="D61" s="18" t="n"/>
      <c r="E61" s="18" t="n"/>
      <c r="F61" s="6" t="n"/>
      <c r="G61" s="15">
        <f>IFERROR(VLOOKUP(F61,Listas!$DK$2:$DL$250,2,FALSE),"")</f>
        <v/>
      </c>
      <c r="H61" s="19" t="n"/>
      <c r="I61" s="19" t="n"/>
      <c r="J61" s="20" t="n"/>
      <c r="K61" s="20" t="n"/>
      <c r="L61" s="6" t="n"/>
      <c r="N61" s="17">
        <f>IF(NOT(OR(A61&lt;&gt;"",B61&lt;&gt;"",C61&lt;&gt;"",D61&lt;&gt;"",E61&lt;&gt;"",F61&lt;&gt;"",H61&lt;&gt;"",I61&lt;&gt;"",J61&lt;&gt;"",K61&lt;&gt;"",L61&lt;&gt;"")),"",IF(NOT(AND(OR(B61="",COUNTIF('2. Proyectos'!$A$5:$A$54,B61)&gt;0),OR(C61="",COUNTIF(Listas!$DB$2:$DB$10,C61)&gt;0),OR(D61="",AND(ISNUMBER(D61),D61&gt;=2018,D61&lt;=2025)),OR(E61="",AND(ISNUMBER(E61),E61&gt;=1,E61&lt;=12)),OR(F61="",COUNTIF(Listas!$H$2:$H$250,F61)&gt;0),OR(H61="",AND(ISNUMBER(H61),H61&gt;0)),OR(I61="",AND(ISNUMBER(I61),I61&gt;0)),OR(J61="",AND(ISNUMBER(J61),J61&gt;=0)),OR(K61="",COUNTIF(Listas!$BC$2:$BC$3,K61)&gt;0))),"Dato inválido",IF(NOT(AND(A61&lt;&gt;"",B61&lt;&gt;"",D61&lt;&gt;"",E61&lt;&gt;"",F61&lt;&gt;"",H61&lt;&gt;"")),"Incompleta","OK")))</f>
        <v/>
      </c>
    </row>
    <row r="62">
      <c r="A62" s="8" t="n"/>
      <c r="B62" s="8" t="n"/>
      <c r="C62" s="8" t="n"/>
      <c r="D62" s="13" t="n"/>
      <c r="E62" s="13" t="n"/>
      <c r="F62" s="8" t="n"/>
      <c r="G62" s="15">
        <f>IFERROR(VLOOKUP(F62,Listas!$DK$2:$DL$250,2,FALSE),"")</f>
        <v/>
      </c>
      <c r="H62" s="14" t="n"/>
      <c r="I62" s="14" t="n"/>
      <c r="J62" s="16" t="n"/>
      <c r="K62" s="16" t="n"/>
      <c r="L62" s="8" t="n"/>
      <c r="N62" s="17">
        <f>IF(NOT(OR(A62&lt;&gt;"",B62&lt;&gt;"",C62&lt;&gt;"",D62&lt;&gt;"",E62&lt;&gt;"",F62&lt;&gt;"",H62&lt;&gt;"",I62&lt;&gt;"",J62&lt;&gt;"",K62&lt;&gt;"",L62&lt;&gt;"")),"",IF(NOT(AND(OR(B62="",COUNTIF('2. Proyectos'!$A$5:$A$54,B62)&gt;0),OR(C62="",COUNTIF(Listas!$DB$2:$DB$10,C62)&gt;0),OR(D62="",AND(ISNUMBER(D62),D62&gt;=2018,D62&lt;=2025)),OR(E62="",AND(ISNUMBER(E62),E62&gt;=1,E62&lt;=12)),OR(F62="",COUNTIF(Listas!$H$2:$H$250,F62)&gt;0),OR(H62="",AND(ISNUMBER(H62),H62&gt;0)),OR(I62="",AND(ISNUMBER(I62),I62&gt;0)),OR(J62="",AND(ISNUMBER(J62),J62&gt;=0)),OR(K62="",COUNTIF(Listas!$BC$2:$BC$3,K62)&gt;0))),"Dato inválido",IF(NOT(AND(A62&lt;&gt;"",B62&lt;&gt;"",D62&lt;&gt;"",E62&lt;&gt;"",F62&lt;&gt;"",H62&lt;&gt;"")),"Incompleta","OK")))</f>
        <v/>
      </c>
    </row>
    <row r="63">
      <c r="A63" s="6" t="n"/>
      <c r="B63" s="6" t="n"/>
      <c r="C63" s="6" t="n"/>
      <c r="D63" s="18" t="n"/>
      <c r="E63" s="18" t="n"/>
      <c r="F63" s="6" t="n"/>
      <c r="G63" s="15">
        <f>IFERROR(VLOOKUP(F63,Listas!$DK$2:$DL$250,2,FALSE),"")</f>
        <v/>
      </c>
      <c r="H63" s="19" t="n"/>
      <c r="I63" s="19" t="n"/>
      <c r="J63" s="20" t="n"/>
      <c r="K63" s="20" t="n"/>
      <c r="L63" s="6" t="n"/>
      <c r="N63" s="17">
        <f>IF(NOT(OR(A63&lt;&gt;"",B63&lt;&gt;"",C63&lt;&gt;"",D63&lt;&gt;"",E63&lt;&gt;"",F63&lt;&gt;"",H63&lt;&gt;"",I63&lt;&gt;"",J63&lt;&gt;"",K63&lt;&gt;"",L63&lt;&gt;"")),"",IF(NOT(AND(OR(B63="",COUNTIF('2. Proyectos'!$A$5:$A$54,B63)&gt;0),OR(C63="",COUNTIF(Listas!$DB$2:$DB$10,C63)&gt;0),OR(D63="",AND(ISNUMBER(D63),D63&gt;=2018,D63&lt;=2025)),OR(E63="",AND(ISNUMBER(E63),E63&gt;=1,E63&lt;=12)),OR(F63="",COUNTIF(Listas!$H$2:$H$250,F63)&gt;0),OR(H63="",AND(ISNUMBER(H63),H63&gt;0)),OR(I63="",AND(ISNUMBER(I63),I63&gt;0)),OR(J63="",AND(ISNUMBER(J63),J63&gt;=0)),OR(K63="",COUNTIF(Listas!$BC$2:$BC$3,K63)&gt;0))),"Dato inválido",IF(NOT(AND(A63&lt;&gt;"",B63&lt;&gt;"",D63&lt;&gt;"",E63&lt;&gt;"",F63&lt;&gt;"",H63&lt;&gt;"")),"Incompleta","OK")))</f>
        <v/>
      </c>
    </row>
    <row r="64">
      <c r="A64" s="8" t="n"/>
      <c r="B64" s="8" t="n"/>
      <c r="C64" s="8" t="n"/>
      <c r="D64" s="13" t="n"/>
      <c r="E64" s="13" t="n"/>
      <c r="F64" s="8" t="n"/>
      <c r="G64" s="15">
        <f>IFERROR(VLOOKUP(F64,Listas!$DK$2:$DL$250,2,FALSE),"")</f>
        <v/>
      </c>
      <c r="H64" s="14" t="n"/>
      <c r="I64" s="14" t="n"/>
      <c r="J64" s="16" t="n"/>
      <c r="K64" s="16" t="n"/>
      <c r="L64" s="8" t="n"/>
      <c r="N64" s="17">
        <f>IF(NOT(OR(A64&lt;&gt;"",B64&lt;&gt;"",C64&lt;&gt;"",D64&lt;&gt;"",E64&lt;&gt;"",F64&lt;&gt;"",H64&lt;&gt;"",I64&lt;&gt;"",J64&lt;&gt;"",K64&lt;&gt;"",L64&lt;&gt;"")),"",IF(NOT(AND(OR(B64="",COUNTIF('2. Proyectos'!$A$5:$A$54,B64)&gt;0),OR(C64="",COUNTIF(Listas!$DB$2:$DB$10,C64)&gt;0),OR(D64="",AND(ISNUMBER(D64),D64&gt;=2018,D64&lt;=2025)),OR(E64="",AND(ISNUMBER(E64),E64&gt;=1,E64&lt;=12)),OR(F64="",COUNTIF(Listas!$H$2:$H$250,F64)&gt;0),OR(H64="",AND(ISNUMBER(H64),H64&gt;0)),OR(I64="",AND(ISNUMBER(I64),I64&gt;0)),OR(J64="",AND(ISNUMBER(J64),J64&gt;=0)),OR(K64="",COUNTIF(Listas!$BC$2:$BC$3,K64)&gt;0))),"Dato inválido",IF(NOT(AND(A64&lt;&gt;"",B64&lt;&gt;"",D64&lt;&gt;"",E64&lt;&gt;"",F64&lt;&gt;"",H64&lt;&gt;"")),"Incompleta","OK")))</f>
        <v/>
      </c>
    </row>
    <row r="65">
      <c r="A65" s="6" t="n"/>
      <c r="B65" s="6" t="n"/>
      <c r="C65" s="6" t="n"/>
      <c r="D65" s="18" t="n"/>
      <c r="E65" s="18" t="n"/>
      <c r="F65" s="6" t="n"/>
      <c r="G65" s="15">
        <f>IFERROR(VLOOKUP(F65,Listas!$DK$2:$DL$250,2,FALSE),"")</f>
        <v/>
      </c>
      <c r="H65" s="19" t="n"/>
      <c r="I65" s="19" t="n"/>
      <c r="J65" s="20" t="n"/>
      <c r="K65" s="20" t="n"/>
      <c r="L65" s="6" t="n"/>
      <c r="N65" s="17">
        <f>IF(NOT(OR(A65&lt;&gt;"",B65&lt;&gt;"",C65&lt;&gt;"",D65&lt;&gt;"",E65&lt;&gt;"",F65&lt;&gt;"",H65&lt;&gt;"",I65&lt;&gt;"",J65&lt;&gt;"",K65&lt;&gt;"",L65&lt;&gt;"")),"",IF(NOT(AND(OR(B65="",COUNTIF('2. Proyectos'!$A$5:$A$54,B65)&gt;0),OR(C65="",COUNTIF(Listas!$DB$2:$DB$10,C65)&gt;0),OR(D65="",AND(ISNUMBER(D65),D65&gt;=2018,D65&lt;=2025)),OR(E65="",AND(ISNUMBER(E65),E65&gt;=1,E65&lt;=12)),OR(F65="",COUNTIF(Listas!$H$2:$H$250,F65)&gt;0),OR(H65="",AND(ISNUMBER(H65),H65&gt;0)),OR(I65="",AND(ISNUMBER(I65),I65&gt;0)),OR(J65="",AND(ISNUMBER(J65),J65&gt;=0)),OR(K65="",COUNTIF(Listas!$BC$2:$BC$3,K65)&gt;0))),"Dato inválido",IF(NOT(AND(A65&lt;&gt;"",B65&lt;&gt;"",D65&lt;&gt;"",E65&lt;&gt;"",F65&lt;&gt;"",H65&lt;&gt;"")),"Incompleta","OK")))</f>
        <v/>
      </c>
    </row>
    <row r="66">
      <c r="A66" s="8" t="n"/>
      <c r="B66" s="8" t="n"/>
      <c r="C66" s="8" t="n"/>
      <c r="D66" s="13" t="n"/>
      <c r="E66" s="13" t="n"/>
      <c r="F66" s="8" t="n"/>
      <c r="G66" s="15">
        <f>IFERROR(VLOOKUP(F66,Listas!$DK$2:$DL$250,2,FALSE),"")</f>
        <v/>
      </c>
      <c r="H66" s="14" t="n"/>
      <c r="I66" s="14" t="n"/>
      <c r="J66" s="16" t="n"/>
      <c r="K66" s="16" t="n"/>
      <c r="L66" s="8" t="n"/>
      <c r="N66" s="17">
        <f>IF(NOT(OR(A66&lt;&gt;"",B66&lt;&gt;"",C66&lt;&gt;"",D66&lt;&gt;"",E66&lt;&gt;"",F66&lt;&gt;"",H66&lt;&gt;"",I66&lt;&gt;"",J66&lt;&gt;"",K66&lt;&gt;"",L66&lt;&gt;"")),"",IF(NOT(AND(OR(B66="",COUNTIF('2. Proyectos'!$A$5:$A$54,B66)&gt;0),OR(C66="",COUNTIF(Listas!$DB$2:$DB$10,C66)&gt;0),OR(D66="",AND(ISNUMBER(D66),D66&gt;=2018,D66&lt;=2025)),OR(E66="",AND(ISNUMBER(E66),E66&gt;=1,E66&lt;=12)),OR(F66="",COUNTIF(Listas!$H$2:$H$250,F66)&gt;0),OR(H66="",AND(ISNUMBER(H66),H66&gt;0)),OR(I66="",AND(ISNUMBER(I66),I66&gt;0)),OR(J66="",AND(ISNUMBER(J66),J66&gt;=0)),OR(K66="",COUNTIF(Listas!$BC$2:$BC$3,K66)&gt;0))),"Dato inválido",IF(NOT(AND(A66&lt;&gt;"",B66&lt;&gt;"",D66&lt;&gt;"",E66&lt;&gt;"",F66&lt;&gt;"",H66&lt;&gt;"")),"Incompleta","OK")))</f>
        <v/>
      </c>
    </row>
    <row r="67">
      <c r="A67" s="6" t="n"/>
      <c r="B67" s="6" t="n"/>
      <c r="C67" s="6" t="n"/>
      <c r="D67" s="18" t="n"/>
      <c r="E67" s="18" t="n"/>
      <c r="F67" s="6" t="n"/>
      <c r="G67" s="15">
        <f>IFERROR(VLOOKUP(F67,Listas!$DK$2:$DL$250,2,FALSE),"")</f>
        <v/>
      </c>
      <c r="H67" s="19" t="n"/>
      <c r="I67" s="19" t="n"/>
      <c r="J67" s="20" t="n"/>
      <c r="K67" s="20" t="n"/>
      <c r="L67" s="6" t="n"/>
      <c r="N67" s="17">
        <f>IF(NOT(OR(A67&lt;&gt;"",B67&lt;&gt;"",C67&lt;&gt;"",D67&lt;&gt;"",E67&lt;&gt;"",F67&lt;&gt;"",H67&lt;&gt;"",I67&lt;&gt;"",J67&lt;&gt;"",K67&lt;&gt;"",L67&lt;&gt;"")),"",IF(NOT(AND(OR(B67="",COUNTIF('2. Proyectos'!$A$5:$A$54,B67)&gt;0),OR(C67="",COUNTIF(Listas!$DB$2:$DB$10,C67)&gt;0),OR(D67="",AND(ISNUMBER(D67),D67&gt;=2018,D67&lt;=2025)),OR(E67="",AND(ISNUMBER(E67),E67&gt;=1,E67&lt;=12)),OR(F67="",COUNTIF(Listas!$H$2:$H$250,F67)&gt;0),OR(H67="",AND(ISNUMBER(H67),H67&gt;0)),OR(I67="",AND(ISNUMBER(I67),I67&gt;0)),OR(J67="",AND(ISNUMBER(J67),J67&gt;=0)),OR(K67="",COUNTIF(Listas!$BC$2:$BC$3,K67)&gt;0))),"Dato inválido",IF(NOT(AND(A67&lt;&gt;"",B67&lt;&gt;"",D67&lt;&gt;"",E67&lt;&gt;"",F67&lt;&gt;"",H67&lt;&gt;"")),"Incompleta","OK")))</f>
        <v/>
      </c>
    </row>
    <row r="68">
      <c r="A68" s="8" t="n"/>
      <c r="B68" s="8" t="n"/>
      <c r="C68" s="8" t="n"/>
      <c r="D68" s="13" t="n"/>
      <c r="E68" s="13" t="n"/>
      <c r="F68" s="8" t="n"/>
      <c r="G68" s="15">
        <f>IFERROR(VLOOKUP(F68,Listas!$DK$2:$DL$250,2,FALSE),"")</f>
        <v/>
      </c>
      <c r="H68" s="14" t="n"/>
      <c r="I68" s="14" t="n"/>
      <c r="J68" s="16" t="n"/>
      <c r="K68" s="16" t="n"/>
      <c r="L68" s="8" t="n"/>
      <c r="N68" s="17">
        <f>IF(NOT(OR(A68&lt;&gt;"",B68&lt;&gt;"",C68&lt;&gt;"",D68&lt;&gt;"",E68&lt;&gt;"",F68&lt;&gt;"",H68&lt;&gt;"",I68&lt;&gt;"",J68&lt;&gt;"",K68&lt;&gt;"",L68&lt;&gt;"")),"",IF(NOT(AND(OR(B68="",COUNTIF('2. Proyectos'!$A$5:$A$54,B68)&gt;0),OR(C68="",COUNTIF(Listas!$DB$2:$DB$10,C68)&gt;0),OR(D68="",AND(ISNUMBER(D68),D68&gt;=2018,D68&lt;=2025)),OR(E68="",AND(ISNUMBER(E68),E68&gt;=1,E68&lt;=12)),OR(F68="",COUNTIF(Listas!$H$2:$H$250,F68)&gt;0),OR(H68="",AND(ISNUMBER(H68),H68&gt;0)),OR(I68="",AND(ISNUMBER(I68),I68&gt;0)),OR(J68="",AND(ISNUMBER(J68),J68&gt;=0)),OR(K68="",COUNTIF(Listas!$BC$2:$BC$3,K68)&gt;0))),"Dato inválido",IF(NOT(AND(A68&lt;&gt;"",B68&lt;&gt;"",D68&lt;&gt;"",E68&lt;&gt;"",F68&lt;&gt;"",H68&lt;&gt;"")),"Incompleta","OK")))</f>
        <v/>
      </c>
    </row>
    <row r="69">
      <c r="A69" s="6" t="n"/>
      <c r="B69" s="6" t="n"/>
      <c r="C69" s="6" t="n"/>
      <c r="D69" s="18" t="n"/>
      <c r="E69" s="18" t="n"/>
      <c r="F69" s="6" t="n"/>
      <c r="G69" s="15">
        <f>IFERROR(VLOOKUP(F69,Listas!$DK$2:$DL$250,2,FALSE),"")</f>
        <v/>
      </c>
      <c r="H69" s="19" t="n"/>
      <c r="I69" s="19" t="n"/>
      <c r="J69" s="20" t="n"/>
      <c r="K69" s="20" t="n"/>
      <c r="L69" s="6" t="n"/>
      <c r="N69" s="17">
        <f>IF(NOT(OR(A69&lt;&gt;"",B69&lt;&gt;"",C69&lt;&gt;"",D69&lt;&gt;"",E69&lt;&gt;"",F69&lt;&gt;"",H69&lt;&gt;"",I69&lt;&gt;"",J69&lt;&gt;"",K69&lt;&gt;"",L69&lt;&gt;"")),"",IF(NOT(AND(OR(B69="",COUNTIF('2. Proyectos'!$A$5:$A$54,B69)&gt;0),OR(C69="",COUNTIF(Listas!$DB$2:$DB$10,C69)&gt;0),OR(D69="",AND(ISNUMBER(D69),D69&gt;=2018,D69&lt;=2025)),OR(E69="",AND(ISNUMBER(E69),E69&gt;=1,E69&lt;=12)),OR(F69="",COUNTIF(Listas!$H$2:$H$250,F69)&gt;0),OR(H69="",AND(ISNUMBER(H69),H69&gt;0)),OR(I69="",AND(ISNUMBER(I69),I69&gt;0)),OR(J69="",AND(ISNUMBER(J69),J69&gt;=0)),OR(K69="",COUNTIF(Listas!$BC$2:$BC$3,K69)&gt;0))),"Dato inválido",IF(NOT(AND(A69&lt;&gt;"",B69&lt;&gt;"",D69&lt;&gt;"",E69&lt;&gt;"",F69&lt;&gt;"",H69&lt;&gt;"")),"Incompleta","OK")))</f>
        <v/>
      </c>
    </row>
    <row r="70">
      <c r="A70" s="8" t="n"/>
      <c r="B70" s="8" t="n"/>
      <c r="C70" s="8" t="n"/>
      <c r="D70" s="13" t="n"/>
      <c r="E70" s="13" t="n"/>
      <c r="F70" s="8" t="n"/>
      <c r="G70" s="15">
        <f>IFERROR(VLOOKUP(F70,Listas!$DK$2:$DL$250,2,FALSE),"")</f>
        <v/>
      </c>
      <c r="H70" s="14" t="n"/>
      <c r="I70" s="14" t="n"/>
      <c r="J70" s="16" t="n"/>
      <c r="K70" s="16" t="n"/>
      <c r="L70" s="8" t="n"/>
      <c r="N70" s="17">
        <f>IF(NOT(OR(A70&lt;&gt;"",B70&lt;&gt;"",C70&lt;&gt;"",D70&lt;&gt;"",E70&lt;&gt;"",F70&lt;&gt;"",H70&lt;&gt;"",I70&lt;&gt;"",J70&lt;&gt;"",K70&lt;&gt;"",L70&lt;&gt;"")),"",IF(NOT(AND(OR(B70="",COUNTIF('2. Proyectos'!$A$5:$A$54,B70)&gt;0),OR(C70="",COUNTIF(Listas!$DB$2:$DB$10,C70)&gt;0),OR(D70="",AND(ISNUMBER(D70),D70&gt;=2018,D70&lt;=2025)),OR(E70="",AND(ISNUMBER(E70),E70&gt;=1,E70&lt;=12)),OR(F70="",COUNTIF(Listas!$H$2:$H$250,F70)&gt;0),OR(H70="",AND(ISNUMBER(H70),H70&gt;0)),OR(I70="",AND(ISNUMBER(I70),I70&gt;0)),OR(J70="",AND(ISNUMBER(J70),J70&gt;=0)),OR(K70="",COUNTIF(Listas!$BC$2:$BC$3,K70)&gt;0))),"Dato inválido",IF(NOT(AND(A70&lt;&gt;"",B70&lt;&gt;"",D70&lt;&gt;"",E70&lt;&gt;"",F70&lt;&gt;"",H70&lt;&gt;"")),"Incompleta","OK")))</f>
        <v/>
      </c>
    </row>
    <row r="71">
      <c r="A71" s="6" t="n"/>
      <c r="B71" s="6" t="n"/>
      <c r="C71" s="6" t="n"/>
      <c r="D71" s="18" t="n"/>
      <c r="E71" s="18" t="n"/>
      <c r="F71" s="6" t="n"/>
      <c r="G71" s="15">
        <f>IFERROR(VLOOKUP(F71,Listas!$DK$2:$DL$250,2,FALSE),"")</f>
        <v/>
      </c>
      <c r="H71" s="19" t="n"/>
      <c r="I71" s="19" t="n"/>
      <c r="J71" s="20" t="n"/>
      <c r="K71" s="20" t="n"/>
      <c r="L71" s="6" t="n"/>
      <c r="N71" s="17">
        <f>IF(NOT(OR(A71&lt;&gt;"",B71&lt;&gt;"",C71&lt;&gt;"",D71&lt;&gt;"",E71&lt;&gt;"",F71&lt;&gt;"",H71&lt;&gt;"",I71&lt;&gt;"",J71&lt;&gt;"",K71&lt;&gt;"",L71&lt;&gt;"")),"",IF(NOT(AND(OR(B71="",COUNTIF('2. Proyectos'!$A$5:$A$54,B71)&gt;0),OR(C71="",COUNTIF(Listas!$DB$2:$DB$10,C71)&gt;0),OR(D71="",AND(ISNUMBER(D71),D71&gt;=2018,D71&lt;=2025)),OR(E71="",AND(ISNUMBER(E71),E71&gt;=1,E71&lt;=12)),OR(F71="",COUNTIF(Listas!$H$2:$H$250,F71)&gt;0),OR(H71="",AND(ISNUMBER(H71),H71&gt;0)),OR(I71="",AND(ISNUMBER(I71),I71&gt;0)),OR(J71="",AND(ISNUMBER(J71),J71&gt;=0)),OR(K71="",COUNTIF(Listas!$BC$2:$BC$3,K71)&gt;0))),"Dato inválido",IF(NOT(AND(A71&lt;&gt;"",B71&lt;&gt;"",D71&lt;&gt;"",E71&lt;&gt;"",F71&lt;&gt;"",H71&lt;&gt;"")),"Incompleta","OK")))</f>
        <v/>
      </c>
    </row>
    <row r="72">
      <c r="A72" s="8" t="n"/>
      <c r="B72" s="8" t="n"/>
      <c r="C72" s="8" t="n"/>
      <c r="D72" s="13" t="n"/>
      <c r="E72" s="13" t="n"/>
      <c r="F72" s="8" t="n"/>
      <c r="G72" s="15">
        <f>IFERROR(VLOOKUP(F72,Listas!$DK$2:$DL$250,2,FALSE),"")</f>
        <v/>
      </c>
      <c r="H72" s="14" t="n"/>
      <c r="I72" s="14" t="n"/>
      <c r="J72" s="16" t="n"/>
      <c r="K72" s="16" t="n"/>
      <c r="L72" s="8" t="n"/>
      <c r="N72" s="17">
        <f>IF(NOT(OR(A72&lt;&gt;"",B72&lt;&gt;"",C72&lt;&gt;"",D72&lt;&gt;"",E72&lt;&gt;"",F72&lt;&gt;"",H72&lt;&gt;"",I72&lt;&gt;"",J72&lt;&gt;"",K72&lt;&gt;"",L72&lt;&gt;"")),"",IF(NOT(AND(OR(B72="",COUNTIF('2. Proyectos'!$A$5:$A$54,B72)&gt;0),OR(C72="",COUNTIF(Listas!$DB$2:$DB$10,C72)&gt;0),OR(D72="",AND(ISNUMBER(D72),D72&gt;=2018,D72&lt;=2025)),OR(E72="",AND(ISNUMBER(E72),E72&gt;=1,E72&lt;=12)),OR(F72="",COUNTIF(Listas!$H$2:$H$250,F72)&gt;0),OR(H72="",AND(ISNUMBER(H72),H72&gt;0)),OR(I72="",AND(ISNUMBER(I72),I72&gt;0)),OR(J72="",AND(ISNUMBER(J72),J72&gt;=0)),OR(K72="",COUNTIF(Listas!$BC$2:$BC$3,K72)&gt;0))),"Dato inválido",IF(NOT(AND(A72&lt;&gt;"",B72&lt;&gt;"",D72&lt;&gt;"",E72&lt;&gt;"",F72&lt;&gt;"",H72&lt;&gt;"")),"Incompleta","OK")))</f>
        <v/>
      </c>
    </row>
    <row r="73">
      <c r="A73" s="6" t="n"/>
      <c r="B73" s="6" t="n"/>
      <c r="C73" s="6" t="n"/>
      <c r="D73" s="18" t="n"/>
      <c r="E73" s="18" t="n"/>
      <c r="F73" s="6" t="n"/>
      <c r="G73" s="15">
        <f>IFERROR(VLOOKUP(F73,Listas!$DK$2:$DL$250,2,FALSE),"")</f>
        <v/>
      </c>
      <c r="H73" s="19" t="n"/>
      <c r="I73" s="19" t="n"/>
      <c r="J73" s="20" t="n"/>
      <c r="K73" s="20" t="n"/>
      <c r="L73" s="6" t="n"/>
      <c r="N73" s="17">
        <f>IF(NOT(OR(A73&lt;&gt;"",B73&lt;&gt;"",C73&lt;&gt;"",D73&lt;&gt;"",E73&lt;&gt;"",F73&lt;&gt;"",H73&lt;&gt;"",I73&lt;&gt;"",J73&lt;&gt;"",K73&lt;&gt;"",L73&lt;&gt;"")),"",IF(NOT(AND(OR(B73="",COUNTIF('2. Proyectos'!$A$5:$A$54,B73)&gt;0),OR(C73="",COUNTIF(Listas!$DB$2:$DB$10,C73)&gt;0),OR(D73="",AND(ISNUMBER(D73),D73&gt;=2018,D73&lt;=2025)),OR(E73="",AND(ISNUMBER(E73),E73&gt;=1,E73&lt;=12)),OR(F73="",COUNTIF(Listas!$H$2:$H$250,F73)&gt;0),OR(H73="",AND(ISNUMBER(H73),H73&gt;0)),OR(I73="",AND(ISNUMBER(I73),I73&gt;0)),OR(J73="",AND(ISNUMBER(J73),J73&gt;=0)),OR(K73="",COUNTIF(Listas!$BC$2:$BC$3,K73)&gt;0))),"Dato inválido",IF(NOT(AND(A73&lt;&gt;"",B73&lt;&gt;"",D73&lt;&gt;"",E73&lt;&gt;"",F73&lt;&gt;"",H73&lt;&gt;"")),"Incompleta","OK")))</f>
        <v/>
      </c>
    </row>
    <row r="74">
      <c r="A74" s="8" t="n"/>
      <c r="B74" s="8" t="n"/>
      <c r="C74" s="8" t="n"/>
      <c r="D74" s="13" t="n"/>
      <c r="E74" s="13" t="n"/>
      <c r="F74" s="8" t="n"/>
      <c r="G74" s="15">
        <f>IFERROR(VLOOKUP(F74,Listas!$DK$2:$DL$250,2,FALSE),"")</f>
        <v/>
      </c>
      <c r="H74" s="14" t="n"/>
      <c r="I74" s="14" t="n"/>
      <c r="J74" s="16" t="n"/>
      <c r="K74" s="16" t="n"/>
      <c r="L74" s="8" t="n"/>
      <c r="N74" s="17">
        <f>IF(NOT(OR(A74&lt;&gt;"",B74&lt;&gt;"",C74&lt;&gt;"",D74&lt;&gt;"",E74&lt;&gt;"",F74&lt;&gt;"",H74&lt;&gt;"",I74&lt;&gt;"",J74&lt;&gt;"",K74&lt;&gt;"",L74&lt;&gt;"")),"",IF(NOT(AND(OR(B74="",COUNTIF('2. Proyectos'!$A$5:$A$54,B74)&gt;0),OR(C74="",COUNTIF(Listas!$DB$2:$DB$10,C74)&gt;0),OR(D74="",AND(ISNUMBER(D74),D74&gt;=2018,D74&lt;=2025)),OR(E74="",AND(ISNUMBER(E74),E74&gt;=1,E74&lt;=12)),OR(F74="",COUNTIF(Listas!$H$2:$H$250,F74)&gt;0),OR(H74="",AND(ISNUMBER(H74),H74&gt;0)),OR(I74="",AND(ISNUMBER(I74),I74&gt;0)),OR(J74="",AND(ISNUMBER(J74),J74&gt;=0)),OR(K74="",COUNTIF(Listas!$BC$2:$BC$3,K74)&gt;0))),"Dato inválido",IF(NOT(AND(A74&lt;&gt;"",B74&lt;&gt;"",D74&lt;&gt;"",E74&lt;&gt;"",F74&lt;&gt;"",H74&lt;&gt;"")),"Incompleta","OK")))</f>
        <v/>
      </c>
    </row>
    <row r="75">
      <c r="A75" s="6" t="n"/>
      <c r="B75" s="6" t="n"/>
      <c r="C75" s="6" t="n"/>
      <c r="D75" s="18" t="n"/>
      <c r="E75" s="18" t="n"/>
      <c r="F75" s="6" t="n"/>
      <c r="G75" s="15">
        <f>IFERROR(VLOOKUP(F75,Listas!$DK$2:$DL$250,2,FALSE),"")</f>
        <v/>
      </c>
      <c r="H75" s="19" t="n"/>
      <c r="I75" s="19" t="n"/>
      <c r="J75" s="20" t="n"/>
      <c r="K75" s="20" t="n"/>
      <c r="L75" s="6" t="n"/>
      <c r="N75" s="17">
        <f>IF(NOT(OR(A75&lt;&gt;"",B75&lt;&gt;"",C75&lt;&gt;"",D75&lt;&gt;"",E75&lt;&gt;"",F75&lt;&gt;"",H75&lt;&gt;"",I75&lt;&gt;"",J75&lt;&gt;"",K75&lt;&gt;"",L75&lt;&gt;"")),"",IF(NOT(AND(OR(B75="",COUNTIF('2. Proyectos'!$A$5:$A$54,B75)&gt;0),OR(C75="",COUNTIF(Listas!$DB$2:$DB$10,C75)&gt;0),OR(D75="",AND(ISNUMBER(D75),D75&gt;=2018,D75&lt;=2025)),OR(E75="",AND(ISNUMBER(E75),E75&gt;=1,E75&lt;=12)),OR(F75="",COUNTIF(Listas!$H$2:$H$250,F75)&gt;0),OR(H75="",AND(ISNUMBER(H75),H75&gt;0)),OR(I75="",AND(ISNUMBER(I75),I75&gt;0)),OR(J75="",AND(ISNUMBER(J75),J75&gt;=0)),OR(K75="",COUNTIF(Listas!$BC$2:$BC$3,K75)&gt;0))),"Dato inválido",IF(NOT(AND(A75&lt;&gt;"",B75&lt;&gt;"",D75&lt;&gt;"",E75&lt;&gt;"",F75&lt;&gt;"",H75&lt;&gt;"")),"Incompleta","OK")))</f>
        <v/>
      </c>
    </row>
    <row r="76">
      <c r="A76" s="8" t="n"/>
      <c r="B76" s="8" t="n"/>
      <c r="C76" s="8" t="n"/>
      <c r="D76" s="13" t="n"/>
      <c r="E76" s="13" t="n"/>
      <c r="F76" s="8" t="n"/>
      <c r="G76" s="15">
        <f>IFERROR(VLOOKUP(F76,Listas!$DK$2:$DL$250,2,FALSE),"")</f>
        <v/>
      </c>
      <c r="H76" s="14" t="n"/>
      <c r="I76" s="14" t="n"/>
      <c r="J76" s="16" t="n"/>
      <c r="K76" s="16" t="n"/>
      <c r="L76" s="8" t="n"/>
      <c r="N76" s="17">
        <f>IF(NOT(OR(A76&lt;&gt;"",B76&lt;&gt;"",C76&lt;&gt;"",D76&lt;&gt;"",E76&lt;&gt;"",F76&lt;&gt;"",H76&lt;&gt;"",I76&lt;&gt;"",J76&lt;&gt;"",K76&lt;&gt;"",L76&lt;&gt;"")),"",IF(NOT(AND(OR(B76="",COUNTIF('2. Proyectos'!$A$5:$A$54,B76)&gt;0),OR(C76="",COUNTIF(Listas!$DB$2:$DB$10,C76)&gt;0),OR(D76="",AND(ISNUMBER(D76),D76&gt;=2018,D76&lt;=2025)),OR(E76="",AND(ISNUMBER(E76),E76&gt;=1,E76&lt;=12)),OR(F76="",COUNTIF(Listas!$H$2:$H$250,F76)&gt;0),OR(H76="",AND(ISNUMBER(H76),H76&gt;0)),OR(I76="",AND(ISNUMBER(I76),I76&gt;0)),OR(J76="",AND(ISNUMBER(J76),J76&gt;=0)),OR(K76="",COUNTIF(Listas!$BC$2:$BC$3,K76)&gt;0))),"Dato inválido",IF(NOT(AND(A76&lt;&gt;"",B76&lt;&gt;"",D76&lt;&gt;"",E76&lt;&gt;"",F76&lt;&gt;"",H76&lt;&gt;"")),"Incompleta","OK")))</f>
        <v/>
      </c>
    </row>
    <row r="77">
      <c r="A77" s="6" t="n"/>
      <c r="B77" s="6" t="n"/>
      <c r="C77" s="6" t="n"/>
      <c r="D77" s="18" t="n"/>
      <c r="E77" s="18" t="n"/>
      <c r="F77" s="6" t="n"/>
      <c r="G77" s="15">
        <f>IFERROR(VLOOKUP(F77,Listas!$DK$2:$DL$250,2,FALSE),"")</f>
        <v/>
      </c>
      <c r="H77" s="19" t="n"/>
      <c r="I77" s="19" t="n"/>
      <c r="J77" s="20" t="n"/>
      <c r="K77" s="20" t="n"/>
      <c r="L77" s="6" t="n"/>
      <c r="N77" s="17">
        <f>IF(NOT(OR(A77&lt;&gt;"",B77&lt;&gt;"",C77&lt;&gt;"",D77&lt;&gt;"",E77&lt;&gt;"",F77&lt;&gt;"",H77&lt;&gt;"",I77&lt;&gt;"",J77&lt;&gt;"",K77&lt;&gt;"",L77&lt;&gt;"")),"",IF(NOT(AND(OR(B77="",COUNTIF('2. Proyectos'!$A$5:$A$54,B77)&gt;0),OR(C77="",COUNTIF(Listas!$DB$2:$DB$10,C77)&gt;0),OR(D77="",AND(ISNUMBER(D77),D77&gt;=2018,D77&lt;=2025)),OR(E77="",AND(ISNUMBER(E77),E77&gt;=1,E77&lt;=12)),OR(F77="",COUNTIF(Listas!$H$2:$H$250,F77)&gt;0),OR(H77="",AND(ISNUMBER(H77),H77&gt;0)),OR(I77="",AND(ISNUMBER(I77),I77&gt;0)),OR(J77="",AND(ISNUMBER(J77),J77&gt;=0)),OR(K77="",COUNTIF(Listas!$BC$2:$BC$3,K77)&gt;0))),"Dato inválido",IF(NOT(AND(A77&lt;&gt;"",B77&lt;&gt;"",D77&lt;&gt;"",E77&lt;&gt;"",F77&lt;&gt;"",H77&lt;&gt;"")),"Incompleta","OK")))</f>
        <v/>
      </c>
    </row>
    <row r="78">
      <c r="A78" s="8" t="n"/>
      <c r="B78" s="8" t="n"/>
      <c r="C78" s="8" t="n"/>
      <c r="D78" s="13" t="n"/>
      <c r="E78" s="13" t="n"/>
      <c r="F78" s="8" t="n"/>
      <c r="G78" s="15">
        <f>IFERROR(VLOOKUP(F78,Listas!$DK$2:$DL$250,2,FALSE),"")</f>
        <v/>
      </c>
      <c r="H78" s="14" t="n"/>
      <c r="I78" s="14" t="n"/>
      <c r="J78" s="16" t="n"/>
      <c r="K78" s="16" t="n"/>
      <c r="L78" s="8" t="n"/>
      <c r="N78" s="17">
        <f>IF(NOT(OR(A78&lt;&gt;"",B78&lt;&gt;"",C78&lt;&gt;"",D78&lt;&gt;"",E78&lt;&gt;"",F78&lt;&gt;"",H78&lt;&gt;"",I78&lt;&gt;"",J78&lt;&gt;"",K78&lt;&gt;"",L78&lt;&gt;"")),"",IF(NOT(AND(OR(B78="",COUNTIF('2. Proyectos'!$A$5:$A$54,B78)&gt;0),OR(C78="",COUNTIF(Listas!$DB$2:$DB$10,C78)&gt;0),OR(D78="",AND(ISNUMBER(D78),D78&gt;=2018,D78&lt;=2025)),OR(E78="",AND(ISNUMBER(E78),E78&gt;=1,E78&lt;=12)),OR(F78="",COUNTIF(Listas!$H$2:$H$250,F78)&gt;0),OR(H78="",AND(ISNUMBER(H78),H78&gt;0)),OR(I78="",AND(ISNUMBER(I78),I78&gt;0)),OR(J78="",AND(ISNUMBER(J78),J78&gt;=0)),OR(K78="",COUNTIF(Listas!$BC$2:$BC$3,K78)&gt;0))),"Dato inválido",IF(NOT(AND(A78&lt;&gt;"",B78&lt;&gt;"",D78&lt;&gt;"",E78&lt;&gt;"",F78&lt;&gt;"",H78&lt;&gt;"")),"Incompleta","OK")))</f>
        <v/>
      </c>
    </row>
    <row r="79">
      <c r="A79" s="6" t="n"/>
      <c r="B79" s="6" t="n"/>
      <c r="C79" s="6" t="n"/>
      <c r="D79" s="18" t="n"/>
      <c r="E79" s="18" t="n"/>
      <c r="F79" s="6" t="n"/>
      <c r="G79" s="15">
        <f>IFERROR(VLOOKUP(F79,Listas!$DK$2:$DL$250,2,FALSE),"")</f>
        <v/>
      </c>
      <c r="H79" s="19" t="n"/>
      <c r="I79" s="19" t="n"/>
      <c r="J79" s="20" t="n"/>
      <c r="K79" s="20" t="n"/>
      <c r="L79" s="6" t="n"/>
      <c r="N79" s="17">
        <f>IF(NOT(OR(A79&lt;&gt;"",B79&lt;&gt;"",C79&lt;&gt;"",D79&lt;&gt;"",E79&lt;&gt;"",F79&lt;&gt;"",H79&lt;&gt;"",I79&lt;&gt;"",J79&lt;&gt;"",K79&lt;&gt;"",L79&lt;&gt;"")),"",IF(NOT(AND(OR(B79="",COUNTIF('2. Proyectos'!$A$5:$A$54,B79)&gt;0),OR(C79="",COUNTIF(Listas!$DB$2:$DB$10,C79)&gt;0),OR(D79="",AND(ISNUMBER(D79),D79&gt;=2018,D79&lt;=2025)),OR(E79="",AND(ISNUMBER(E79),E79&gt;=1,E79&lt;=12)),OR(F79="",COUNTIF(Listas!$H$2:$H$250,F79)&gt;0),OR(H79="",AND(ISNUMBER(H79),H79&gt;0)),OR(I79="",AND(ISNUMBER(I79),I79&gt;0)),OR(J79="",AND(ISNUMBER(J79),J79&gt;=0)),OR(K79="",COUNTIF(Listas!$BC$2:$BC$3,K79)&gt;0))),"Dato inválido",IF(NOT(AND(A79&lt;&gt;"",B79&lt;&gt;"",D79&lt;&gt;"",E79&lt;&gt;"",F79&lt;&gt;"",H79&lt;&gt;"")),"Incompleta","OK")))</f>
        <v/>
      </c>
    </row>
    <row r="80">
      <c r="A80" s="8" t="n"/>
      <c r="B80" s="8" t="n"/>
      <c r="C80" s="8" t="n"/>
      <c r="D80" s="13" t="n"/>
      <c r="E80" s="13" t="n"/>
      <c r="F80" s="8" t="n"/>
      <c r="G80" s="15">
        <f>IFERROR(VLOOKUP(F80,Listas!$DK$2:$DL$250,2,FALSE),"")</f>
        <v/>
      </c>
      <c r="H80" s="14" t="n"/>
      <c r="I80" s="14" t="n"/>
      <c r="J80" s="16" t="n"/>
      <c r="K80" s="16" t="n"/>
      <c r="L80" s="8" t="n"/>
      <c r="N80" s="17">
        <f>IF(NOT(OR(A80&lt;&gt;"",B80&lt;&gt;"",C80&lt;&gt;"",D80&lt;&gt;"",E80&lt;&gt;"",F80&lt;&gt;"",H80&lt;&gt;"",I80&lt;&gt;"",J80&lt;&gt;"",K80&lt;&gt;"",L80&lt;&gt;"")),"",IF(NOT(AND(OR(B80="",COUNTIF('2. Proyectos'!$A$5:$A$54,B80)&gt;0),OR(C80="",COUNTIF(Listas!$DB$2:$DB$10,C80)&gt;0),OR(D80="",AND(ISNUMBER(D80),D80&gt;=2018,D80&lt;=2025)),OR(E80="",AND(ISNUMBER(E80),E80&gt;=1,E80&lt;=12)),OR(F80="",COUNTIF(Listas!$H$2:$H$250,F80)&gt;0),OR(H80="",AND(ISNUMBER(H80),H80&gt;0)),OR(I80="",AND(ISNUMBER(I80),I80&gt;0)),OR(J80="",AND(ISNUMBER(J80),J80&gt;=0)),OR(K80="",COUNTIF(Listas!$BC$2:$BC$3,K80)&gt;0))),"Dato inválido",IF(NOT(AND(A80&lt;&gt;"",B80&lt;&gt;"",D80&lt;&gt;"",E80&lt;&gt;"",F80&lt;&gt;"",H80&lt;&gt;"")),"Incompleta","OK")))</f>
        <v/>
      </c>
    </row>
    <row r="81">
      <c r="A81" s="6" t="n"/>
      <c r="B81" s="6" t="n"/>
      <c r="C81" s="6" t="n"/>
      <c r="D81" s="18" t="n"/>
      <c r="E81" s="18" t="n"/>
      <c r="F81" s="6" t="n"/>
      <c r="G81" s="15">
        <f>IFERROR(VLOOKUP(F81,Listas!$DK$2:$DL$250,2,FALSE),"")</f>
        <v/>
      </c>
      <c r="H81" s="19" t="n"/>
      <c r="I81" s="19" t="n"/>
      <c r="J81" s="20" t="n"/>
      <c r="K81" s="20" t="n"/>
      <c r="L81" s="6" t="n"/>
      <c r="N81" s="17">
        <f>IF(NOT(OR(A81&lt;&gt;"",B81&lt;&gt;"",C81&lt;&gt;"",D81&lt;&gt;"",E81&lt;&gt;"",F81&lt;&gt;"",H81&lt;&gt;"",I81&lt;&gt;"",J81&lt;&gt;"",K81&lt;&gt;"",L81&lt;&gt;"")),"",IF(NOT(AND(OR(B81="",COUNTIF('2. Proyectos'!$A$5:$A$54,B81)&gt;0),OR(C81="",COUNTIF(Listas!$DB$2:$DB$10,C81)&gt;0),OR(D81="",AND(ISNUMBER(D81),D81&gt;=2018,D81&lt;=2025)),OR(E81="",AND(ISNUMBER(E81),E81&gt;=1,E81&lt;=12)),OR(F81="",COUNTIF(Listas!$H$2:$H$250,F81)&gt;0),OR(H81="",AND(ISNUMBER(H81),H81&gt;0)),OR(I81="",AND(ISNUMBER(I81),I81&gt;0)),OR(J81="",AND(ISNUMBER(J81),J81&gt;=0)),OR(K81="",COUNTIF(Listas!$BC$2:$BC$3,K81)&gt;0))),"Dato inválido",IF(NOT(AND(A81&lt;&gt;"",B81&lt;&gt;"",D81&lt;&gt;"",E81&lt;&gt;"",F81&lt;&gt;"",H81&lt;&gt;"")),"Incompleta","OK")))</f>
        <v/>
      </c>
    </row>
    <row r="82">
      <c r="A82" s="8" t="n"/>
      <c r="B82" s="8" t="n"/>
      <c r="C82" s="8" t="n"/>
      <c r="D82" s="13" t="n"/>
      <c r="E82" s="13" t="n"/>
      <c r="F82" s="8" t="n"/>
      <c r="G82" s="15">
        <f>IFERROR(VLOOKUP(F82,Listas!$DK$2:$DL$250,2,FALSE),"")</f>
        <v/>
      </c>
      <c r="H82" s="14" t="n"/>
      <c r="I82" s="14" t="n"/>
      <c r="J82" s="16" t="n"/>
      <c r="K82" s="16" t="n"/>
      <c r="L82" s="8" t="n"/>
      <c r="N82" s="17">
        <f>IF(NOT(OR(A82&lt;&gt;"",B82&lt;&gt;"",C82&lt;&gt;"",D82&lt;&gt;"",E82&lt;&gt;"",F82&lt;&gt;"",H82&lt;&gt;"",I82&lt;&gt;"",J82&lt;&gt;"",K82&lt;&gt;"",L82&lt;&gt;"")),"",IF(NOT(AND(OR(B82="",COUNTIF('2. Proyectos'!$A$5:$A$54,B82)&gt;0),OR(C82="",COUNTIF(Listas!$DB$2:$DB$10,C82)&gt;0),OR(D82="",AND(ISNUMBER(D82),D82&gt;=2018,D82&lt;=2025)),OR(E82="",AND(ISNUMBER(E82),E82&gt;=1,E82&lt;=12)),OR(F82="",COUNTIF(Listas!$H$2:$H$250,F82)&gt;0),OR(H82="",AND(ISNUMBER(H82),H82&gt;0)),OR(I82="",AND(ISNUMBER(I82),I82&gt;0)),OR(J82="",AND(ISNUMBER(J82),J82&gt;=0)),OR(K82="",COUNTIF(Listas!$BC$2:$BC$3,K82)&gt;0))),"Dato inválido",IF(NOT(AND(A82&lt;&gt;"",B82&lt;&gt;"",D82&lt;&gt;"",E82&lt;&gt;"",F82&lt;&gt;"",H82&lt;&gt;"")),"Incompleta","OK")))</f>
        <v/>
      </c>
    </row>
    <row r="83">
      <c r="A83" s="6" t="n"/>
      <c r="B83" s="6" t="n"/>
      <c r="C83" s="6" t="n"/>
      <c r="D83" s="18" t="n"/>
      <c r="E83" s="18" t="n"/>
      <c r="F83" s="6" t="n"/>
      <c r="G83" s="15">
        <f>IFERROR(VLOOKUP(F83,Listas!$DK$2:$DL$250,2,FALSE),"")</f>
        <v/>
      </c>
      <c r="H83" s="19" t="n"/>
      <c r="I83" s="19" t="n"/>
      <c r="J83" s="20" t="n"/>
      <c r="K83" s="20" t="n"/>
      <c r="L83" s="6" t="n"/>
      <c r="N83" s="17">
        <f>IF(NOT(OR(A83&lt;&gt;"",B83&lt;&gt;"",C83&lt;&gt;"",D83&lt;&gt;"",E83&lt;&gt;"",F83&lt;&gt;"",H83&lt;&gt;"",I83&lt;&gt;"",J83&lt;&gt;"",K83&lt;&gt;"",L83&lt;&gt;"")),"",IF(NOT(AND(OR(B83="",COUNTIF('2. Proyectos'!$A$5:$A$54,B83)&gt;0),OR(C83="",COUNTIF(Listas!$DB$2:$DB$10,C83)&gt;0),OR(D83="",AND(ISNUMBER(D83),D83&gt;=2018,D83&lt;=2025)),OR(E83="",AND(ISNUMBER(E83),E83&gt;=1,E83&lt;=12)),OR(F83="",COUNTIF(Listas!$H$2:$H$250,F83)&gt;0),OR(H83="",AND(ISNUMBER(H83),H83&gt;0)),OR(I83="",AND(ISNUMBER(I83),I83&gt;0)),OR(J83="",AND(ISNUMBER(J83),J83&gt;=0)),OR(K83="",COUNTIF(Listas!$BC$2:$BC$3,K83)&gt;0))),"Dato inválido",IF(NOT(AND(A83&lt;&gt;"",B83&lt;&gt;"",D83&lt;&gt;"",E83&lt;&gt;"",F83&lt;&gt;"",H83&lt;&gt;"")),"Incompleta","OK")))</f>
        <v/>
      </c>
    </row>
    <row r="84">
      <c r="A84" s="8" t="n"/>
      <c r="B84" s="8" t="n"/>
      <c r="C84" s="8" t="n"/>
      <c r="D84" s="13" t="n"/>
      <c r="E84" s="13" t="n"/>
      <c r="F84" s="8" t="n"/>
      <c r="G84" s="15">
        <f>IFERROR(VLOOKUP(F84,Listas!$DK$2:$DL$250,2,FALSE),"")</f>
        <v/>
      </c>
      <c r="H84" s="14" t="n"/>
      <c r="I84" s="14" t="n"/>
      <c r="J84" s="16" t="n"/>
      <c r="K84" s="16" t="n"/>
      <c r="L84" s="8" t="n"/>
      <c r="N84" s="17">
        <f>IF(NOT(OR(A84&lt;&gt;"",B84&lt;&gt;"",C84&lt;&gt;"",D84&lt;&gt;"",E84&lt;&gt;"",F84&lt;&gt;"",H84&lt;&gt;"",I84&lt;&gt;"",J84&lt;&gt;"",K84&lt;&gt;"",L84&lt;&gt;"")),"",IF(NOT(AND(OR(B84="",COUNTIF('2. Proyectos'!$A$5:$A$54,B84)&gt;0),OR(C84="",COUNTIF(Listas!$DB$2:$DB$10,C84)&gt;0),OR(D84="",AND(ISNUMBER(D84),D84&gt;=2018,D84&lt;=2025)),OR(E84="",AND(ISNUMBER(E84),E84&gt;=1,E84&lt;=12)),OR(F84="",COUNTIF(Listas!$H$2:$H$250,F84)&gt;0),OR(H84="",AND(ISNUMBER(H84),H84&gt;0)),OR(I84="",AND(ISNUMBER(I84),I84&gt;0)),OR(J84="",AND(ISNUMBER(J84),J84&gt;=0)),OR(K84="",COUNTIF(Listas!$BC$2:$BC$3,K84)&gt;0))),"Dato inválido",IF(NOT(AND(A84&lt;&gt;"",B84&lt;&gt;"",D84&lt;&gt;"",E84&lt;&gt;"",F84&lt;&gt;"",H84&lt;&gt;"")),"Incompleta","OK")))</f>
        <v/>
      </c>
    </row>
    <row r="85">
      <c r="A85" s="6" t="n"/>
      <c r="B85" s="6" t="n"/>
      <c r="C85" s="6" t="n"/>
      <c r="D85" s="18" t="n"/>
      <c r="E85" s="18" t="n"/>
      <c r="F85" s="6" t="n"/>
      <c r="G85" s="15">
        <f>IFERROR(VLOOKUP(F85,Listas!$DK$2:$DL$250,2,FALSE),"")</f>
        <v/>
      </c>
      <c r="H85" s="19" t="n"/>
      <c r="I85" s="19" t="n"/>
      <c r="J85" s="20" t="n"/>
      <c r="K85" s="20" t="n"/>
      <c r="L85" s="6" t="n"/>
      <c r="N85" s="17">
        <f>IF(NOT(OR(A85&lt;&gt;"",B85&lt;&gt;"",C85&lt;&gt;"",D85&lt;&gt;"",E85&lt;&gt;"",F85&lt;&gt;"",H85&lt;&gt;"",I85&lt;&gt;"",J85&lt;&gt;"",K85&lt;&gt;"",L85&lt;&gt;"")),"",IF(NOT(AND(OR(B85="",COUNTIF('2. Proyectos'!$A$5:$A$54,B85)&gt;0),OR(C85="",COUNTIF(Listas!$DB$2:$DB$10,C85)&gt;0),OR(D85="",AND(ISNUMBER(D85),D85&gt;=2018,D85&lt;=2025)),OR(E85="",AND(ISNUMBER(E85),E85&gt;=1,E85&lt;=12)),OR(F85="",COUNTIF(Listas!$H$2:$H$250,F85)&gt;0),OR(H85="",AND(ISNUMBER(H85),H85&gt;0)),OR(I85="",AND(ISNUMBER(I85),I85&gt;0)),OR(J85="",AND(ISNUMBER(J85),J85&gt;=0)),OR(K85="",COUNTIF(Listas!$BC$2:$BC$3,K85)&gt;0))),"Dato inválido",IF(NOT(AND(A85&lt;&gt;"",B85&lt;&gt;"",D85&lt;&gt;"",E85&lt;&gt;"",F85&lt;&gt;"",H85&lt;&gt;"")),"Incompleta","OK")))</f>
        <v/>
      </c>
    </row>
    <row r="86">
      <c r="A86" s="8" t="n"/>
      <c r="B86" s="8" t="n"/>
      <c r="C86" s="8" t="n"/>
      <c r="D86" s="13" t="n"/>
      <c r="E86" s="13" t="n"/>
      <c r="F86" s="8" t="n"/>
      <c r="G86" s="15">
        <f>IFERROR(VLOOKUP(F86,Listas!$DK$2:$DL$250,2,FALSE),"")</f>
        <v/>
      </c>
      <c r="H86" s="14" t="n"/>
      <c r="I86" s="14" t="n"/>
      <c r="J86" s="16" t="n"/>
      <c r="K86" s="16" t="n"/>
      <c r="L86" s="8" t="n"/>
      <c r="N86" s="17">
        <f>IF(NOT(OR(A86&lt;&gt;"",B86&lt;&gt;"",C86&lt;&gt;"",D86&lt;&gt;"",E86&lt;&gt;"",F86&lt;&gt;"",H86&lt;&gt;"",I86&lt;&gt;"",J86&lt;&gt;"",K86&lt;&gt;"",L86&lt;&gt;"")),"",IF(NOT(AND(OR(B86="",COUNTIF('2. Proyectos'!$A$5:$A$54,B86)&gt;0),OR(C86="",COUNTIF(Listas!$DB$2:$DB$10,C86)&gt;0),OR(D86="",AND(ISNUMBER(D86),D86&gt;=2018,D86&lt;=2025)),OR(E86="",AND(ISNUMBER(E86),E86&gt;=1,E86&lt;=12)),OR(F86="",COUNTIF(Listas!$H$2:$H$250,F86)&gt;0),OR(H86="",AND(ISNUMBER(H86),H86&gt;0)),OR(I86="",AND(ISNUMBER(I86),I86&gt;0)),OR(J86="",AND(ISNUMBER(J86),J86&gt;=0)),OR(K86="",COUNTIF(Listas!$BC$2:$BC$3,K86)&gt;0))),"Dato inválido",IF(NOT(AND(A86&lt;&gt;"",B86&lt;&gt;"",D86&lt;&gt;"",E86&lt;&gt;"",F86&lt;&gt;"",H86&lt;&gt;"")),"Incompleta","OK")))</f>
        <v/>
      </c>
    </row>
    <row r="87">
      <c r="A87" s="6" t="n"/>
      <c r="B87" s="6" t="n"/>
      <c r="C87" s="6" t="n"/>
      <c r="D87" s="18" t="n"/>
      <c r="E87" s="18" t="n"/>
      <c r="F87" s="6" t="n"/>
      <c r="G87" s="15">
        <f>IFERROR(VLOOKUP(F87,Listas!$DK$2:$DL$250,2,FALSE),"")</f>
        <v/>
      </c>
      <c r="H87" s="19" t="n"/>
      <c r="I87" s="19" t="n"/>
      <c r="J87" s="20" t="n"/>
      <c r="K87" s="20" t="n"/>
      <c r="L87" s="6" t="n"/>
      <c r="N87" s="17">
        <f>IF(NOT(OR(A87&lt;&gt;"",B87&lt;&gt;"",C87&lt;&gt;"",D87&lt;&gt;"",E87&lt;&gt;"",F87&lt;&gt;"",H87&lt;&gt;"",I87&lt;&gt;"",J87&lt;&gt;"",K87&lt;&gt;"",L87&lt;&gt;"")),"",IF(NOT(AND(OR(B87="",COUNTIF('2. Proyectos'!$A$5:$A$54,B87)&gt;0),OR(C87="",COUNTIF(Listas!$DB$2:$DB$10,C87)&gt;0),OR(D87="",AND(ISNUMBER(D87),D87&gt;=2018,D87&lt;=2025)),OR(E87="",AND(ISNUMBER(E87),E87&gt;=1,E87&lt;=12)),OR(F87="",COUNTIF(Listas!$H$2:$H$250,F87)&gt;0),OR(H87="",AND(ISNUMBER(H87),H87&gt;0)),OR(I87="",AND(ISNUMBER(I87),I87&gt;0)),OR(J87="",AND(ISNUMBER(J87),J87&gt;=0)),OR(K87="",COUNTIF(Listas!$BC$2:$BC$3,K87)&gt;0))),"Dato inválido",IF(NOT(AND(A87&lt;&gt;"",B87&lt;&gt;"",D87&lt;&gt;"",E87&lt;&gt;"",F87&lt;&gt;"",H87&lt;&gt;"")),"Incompleta","OK")))</f>
        <v/>
      </c>
    </row>
    <row r="88">
      <c r="A88" s="8" t="n"/>
      <c r="B88" s="8" t="n"/>
      <c r="C88" s="8" t="n"/>
      <c r="D88" s="13" t="n"/>
      <c r="E88" s="13" t="n"/>
      <c r="F88" s="8" t="n"/>
      <c r="G88" s="15">
        <f>IFERROR(VLOOKUP(F88,Listas!$DK$2:$DL$250,2,FALSE),"")</f>
        <v/>
      </c>
      <c r="H88" s="14" t="n"/>
      <c r="I88" s="14" t="n"/>
      <c r="J88" s="16" t="n"/>
      <c r="K88" s="16" t="n"/>
      <c r="L88" s="8" t="n"/>
      <c r="N88" s="17">
        <f>IF(NOT(OR(A88&lt;&gt;"",B88&lt;&gt;"",C88&lt;&gt;"",D88&lt;&gt;"",E88&lt;&gt;"",F88&lt;&gt;"",H88&lt;&gt;"",I88&lt;&gt;"",J88&lt;&gt;"",K88&lt;&gt;"",L88&lt;&gt;"")),"",IF(NOT(AND(OR(B88="",COUNTIF('2. Proyectos'!$A$5:$A$54,B88)&gt;0),OR(C88="",COUNTIF(Listas!$DB$2:$DB$10,C88)&gt;0),OR(D88="",AND(ISNUMBER(D88),D88&gt;=2018,D88&lt;=2025)),OR(E88="",AND(ISNUMBER(E88),E88&gt;=1,E88&lt;=12)),OR(F88="",COUNTIF(Listas!$H$2:$H$250,F88)&gt;0),OR(H88="",AND(ISNUMBER(H88),H88&gt;0)),OR(I88="",AND(ISNUMBER(I88),I88&gt;0)),OR(J88="",AND(ISNUMBER(J88),J88&gt;=0)),OR(K88="",COUNTIF(Listas!$BC$2:$BC$3,K88)&gt;0))),"Dato inválido",IF(NOT(AND(A88&lt;&gt;"",B88&lt;&gt;"",D88&lt;&gt;"",E88&lt;&gt;"",F88&lt;&gt;"",H88&lt;&gt;"")),"Incompleta","OK")))</f>
        <v/>
      </c>
    </row>
    <row r="89">
      <c r="A89" s="6" t="n"/>
      <c r="B89" s="6" t="n"/>
      <c r="C89" s="6" t="n"/>
      <c r="D89" s="18" t="n"/>
      <c r="E89" s="18" t="n"/>
      <c r="F89" s="6" t="n"/>
      <c r="G89" s="15">
        <f>IFERROR(VLOOKUP(F89,Listas!$DK$2:$DL$250,2,FALSE),"")</f>
        <v/>
      </c>
      <c r="H89" s="19" t="n"/>
      <c r="I89" s="19" t="n"/>
      <c r="J89" s="20" t="n"/>
      <c r="K89" s="20" t="n"/>
      <c r="L89" s="6" t="n"/>
      <c r="N89" s="17">
        <f>IF(NOT(OR(A89&lt;&gt;"",B89&lt;&gt;"",C89&lt;&gt;"",D89&lt;&gt;"",E89&lt;&gt;"",F89&lt;&gt;"",H89&lt;&gt;"",I89&lt;&gt;"",J89&lt;&gt;"",K89&lt;&gt;"",L89&lt;&gt;"")),"",IF(NOT(AND(OR(B89="",COUNTIF('2. Proyectos'!$A$5:$A$54,B89)&gt;0),OR(C89="",COUNTIF(Listas!$DB$2:$DB$10,C89)&gt;0),OR(D89="",AND(ISNUMBER(D89),D89&gt;=2018,D89&lt;=2025)),OR(E89="",AND(ISNUMBER(E89),E89&gt;=1,E89&lt;=12)),OR(F89="",COUNTIF(Listas!$H$2:$H$250,F89)&gt;0),OR(H89="",AND(ISNUMBER(H89),H89&gt;0)),OR(I89="",AND(ISNUMBER(I89),I89&gt;0)),OR(J89="",AND(ISNUMBER(J89),J89&gt;=0)),OR(K89="",COUNTIF(Listas!$BC$2:$BC$3,K89)&gt;0))),"Dato inválido",IF(NOT(AND(A89&lt;&gt;"",B89&lt;&gt;"",D89&lt;&gt;"",E89&lt;&gt;"",F89&lt;&gt;"",H89&lt;&gt;"")),"Incompleta","OK")))</f>
        <v/>
      </c>
    </row>
    <row r="90">
      <c r="A90" s="8" t="n"/>
      <c r="B90" s="8" t="n"/>
      <c r="C90" s="8" t="n"/>
      <c r="D90" s="13" t="n"/>
      <c r="E90" s="13" t="n"/>
      <c r="F90" s="8" t="n"/>
      <c r="G90" s="15">
        <f>IFERROR(VLOOKUP(F90,Listas!$DK$2:$DL$250,2,FALSE),"")</f>
        <v/>
      </c>
      <c r="H90" s="14" t="n"/>
      <c r="I90" s="14" t="n"/>
      <c r="J90" s="16" t="n"/>
      <c r="K90" s="16" t="n"/>
      <c r="L90" s="8" t="n"/>
      <c r="N90" s="17">
        <f>IF(NOT(OR(A90&lt;&gt;"",B90&lt;&gt;"",C90&lt;&gt;"",D90&lt;&gt;"",E90&lt;&gt;"",F90&lt;&gt;"",H90&lt;&gt;"",I90&lt;&gt;"",J90&lt;&gt;"",K90&lt;&gt;"",L90&lt;&gt;"")),"",IF(NOT(AND(OR(B90="",COUNTIF('2. Proyectos'!$A$5:$A$54,B90)&gt;0),OR(C90="",COUNTIF(Listas!$DB$2:$DB$10,C90)&gt;0),OR(D90="",AND(ISNUMBER(D90),D90&gt;=2018,D90&lt;=2025)),OR(E90="",AND(ISNUMBER(E90),E90&gt;=1,E90&lt;=12)),OR(F90="",COUNTIF(Listas!$H$2:$H$250,F90)&gt;0),OR(H90="",AND(ISNUMBER(H90),H90&gt;0)),OR(I90="",AND(ISNUMBER(I90),I90&gt;0)),OR(J90="",AND(ISNUMBER(J90),J90&gt;=0)),OR(K90="",COUNTIF(Listas!$BC$2:$BC$3,K90)&gt;0))),"Dato inválido",IF(NOT(AND(A90&lt;&gt;"",B90&lt;&gt;"",D90&lt;&gt;"",E90&lt;&gt;"",F90&lt;&gt;"",H90&lt;&gt;"")),"Incompleta","OK")))</f>
        <v/>
      </c>
    </row>
    <row r="91">
      <c r="A91" s="6" t="n"/>
      <c r="B91" s="6" t="n"/>
      <c r="C91" s="6" t="n"/>
      <c r="D91" s="18" t="n"/>
      <c r="E91" s="18" t="n"/>
      <c r="F91" s="6" t="n"/>
      <c r="G91" s="15">
        <f>IFERROR(VLOOKUP(F91,Listas!$DK$2:$DL$250,2,FALSE),"")</f>
        <v/>
      </c>
      <c r="H91" s="19" t="n"/>
      <c r="I91" s="19" t="n"/>
      <c r="J91" s="20" t="n"/>
      <c r="K91" s="20" t="n"/>
      <c r="L91" s="6" t="n"/>
      <c r="N91" s="17">
        <f>IF(NOT(OR(A91&lt;&gt;"",B91&lt;&gt;"",C91&lt;&gt;"",D91&lt;&gt;"",E91&lt;&gt;"",F91&lt;&gt;"",H91&lt;&gt;"",I91&lt;&gt;"",J91&lt;&gt;"",K91&lt;&gt;"",L91&lt;&gt;"")),"",IF(NOT(AND(OR(B91="",COUNTIF('2. Proyectos'!$A$5:$A$54,B91)&gt;0),OR(C91="",COUNTIF(Listas!$DB$2:$DB$10,C91)&gt;0),OR(D91="",AND(ISNUMBER(D91),D91&gt;=2018,D91&lt;=2025)),OR(E91="",AND(ISNUMBER(E91),E91&gt;=1,E91&lt;=12)),OR(F91="",COUNTIF(Listas!$H$2:$H$250,F91)&gt;0),OR(H91="",AND(ISNUMBER(H91),H91&gt;0)),OR(I91="",AND(ISNUMBER(I91),I91&gt;0)),OR(J91="",AND(ISNUMBER(J91),J91&gt;=0)),OR(K91="",COUNTIF(Listas!$BC$2:$BC$3,K91)&gt;0))),"Dato inválido",IF(NOT(AND(A91&lt;&gt;"",B91&lt;&gt;"",D91&lt;&gt;"",E91&lt;&gt;"",F91&lt;&gt;"",H91&lt;&gt;"")),"Incompleta","OK")))</f>
        <v/>
      </c>
    </row>
    <row r="92">
      <c r="A92" s="8" t="n"/>
      <c r="B92" s="8" t="n"/>
      <c r="C92" s="8" t="n"/>
      <c r="D92" s="13" t="n"/>
      <c r="E92" s="13" t="n"/>
      <c r="F92" s="8" t="n"/>
      <c r="G92" s="15">
        <f>IFERROR(VLOOKUP(F92,Listas!$DK$2:$DL$250,2,FALSE),"")</f>
        <v/>
      </c>
      <c r="H92" s="14" t="n"/>
      <c r="I92" s="14" t="n"/>
      <c r="J92" s="16" t="n"/>
      <c r="K92" s="16" t="n"/>
      <c r="L92" s="8" t="n"/>
      <c r="N92" s="17">
        <f>IF(NOT(OR(A92&lt;&gt;"",B92&lt;&gt;"",C92&lt;&gt;"",D92&lt;&gt;"",E92&lt;&gt;"",F92&lt;&gt;"",H92&lt;&gt;"",I92&lt;&gt;"",J92&lt;&gt;"",K92&lt;&gt;"",L92&lt;&gt;"")),"",IF(NOT(AND(OR(B92="",COUNTIF('2. Proyectos'!$A$5:$A$54,B92)&gt;0),OR(C92="",COUNTIF(Listas!$DB$2:$DB$10,C92)&gt;0),OR(D92="",AND(ISNUMBER(D92),D92&gt;=2018,D92&lt;=2025)),OR(E92="",AND(ISNUMBER(E92),E92&gt;=1,E92&lt;=12)),OR(F92="",COUNTIF(Listas!$H$2:$H$250,F92)&gt;0),OR(H92="",AND(ISNUMBER(H92),H92&gt;0)),OR(I92="",AND(ISNUMBER(I92),I92&gt;0)),OR(J92="",AND(ISNUMBER(J92),J92&gt;=0)),OR(K92="",COUNTIF(Listas!$BC$2:$BC$3,K92)&gt;0))),"Dato inválido",IF(NOT(AND(A92&lt;&gt;"",B92&lt;&gt;"",D92&lt;&gt;"",E92&lt;&gt;"",F92&lt;&gt;"",H92&lt;&gt;"")),"Incompleta","OK")))</f>
        <v/>
      </c>
    </row>
    <row r="93">
      <c r="A93" s="6" t="n"/>
      <c r="B93" s="6" t="n"/>
      <c r="C93" s="6" t="n"/>
      <c r="D93" s="18" t="n"/>
      <c r="E93" s="18" t="n"/>
      <c r="F93" s="6" t="n"/>
      <c r="G93" s="15">
        <f>IFERROR(VLOOKUP(F93,Listas!$DK$2:$DL$250,2,FALSE),"")</f>
        <v/>
      </c>
      <c r="H93" s="19" t="n"/>
      <c r="I93" s="19" t="n"/>
      <c r="J93" s="20" t="n"/>
      <c r="K93" s="20" t="n"/>
      <c r="L93" s="6" t="n"/>
      <c r="N93" s="17">
        <f>IF(NOT(OR(A93&lt;&gt;"",B93&lt;&gt;"",C93&lt;&gt;"",D93&lt;&gt;"",E93&lt;&gt;"",F93&lt;&gt;"",H93&lt;&gt;"",I93&lt;&gt;"",J93&lt;&gt;"",K93&lt;&gt;"",L93&lt;&gt;"")),"",IF(NOT(AND(OR(B93="",COUNTIF('2. Proyectos'!$A$5:$A$54,B93)&gt;0),OR(C93="",COUNTIF(Listas!$DB$2:$DB$10,C93)&gt;0),OR(D93="",AND(ISNUMBER(D93),D93&gt;=2018,D93&lt;=2025)),OR(E93="",AND(ISNUMBER(E93),E93&gt;=1,E93&lt;=12)),OR(F93="",COUNTIF(Listas!$H$2:$H$250,F93)&gt;0),OR(H93="",AND(ISNUMBER(H93),H93&gt;0)),OR(I93="",AND(ISNUMBER(I93),I93&gt;0)),OR(J93="",AND(ISNUMBER(J93),J93&gt;=0)),OR(K93="",COUNTIF(Listas!$BC$2:$BC$3,K93)&gt;0))),"Dato inválido",IF(NOT(AND(A93&lt;&gt;"",B93&lt;&gt;"",D93&lt;&gt;"",E93&lt;&gt;"",F93&lt;&gt;"",H93&lt;&gt;"")),"Incompleta","OK")))</f>
        <v/>
      </c>
    </row>
    <row r="94">
      <c r="A94" s="8" t="n"/>
      <c r="B94" s="8" t="n"/>
      <c r="C94" s="8" t="n"/>
      <c r="D94" s="13" t="n"/>
      <c r="E94" s="13" t="n"/>
      <c r="F94" s="8" t="n"/>
      <c r="G94" s="15">
        <f>IFERROR(VLOOKUP(F94,Listas!$DK$2:$DL$250,2,FALSE),"")</f>
        <v/>
      </c>
      <c r="H94" s="14" t="n"/>
      <c r="I94" s="14" t="n"/>
      <c r="J94" s="16" t="n"/>
      <c r="K94" s="16" t="n"/>
      <c r="L94" s="8" t="n"/>
      <c r="N94" s="17">
        <f>IF(NOT(OR(A94&lt;&gt;"",B94&lt;&gt;"",C94&lt;&gt;"",D94&lt;&gt;"",E94&lt;&gt;"",F94&lt;&gt;"",H94&lt;&gt;"",I94&lt;&gt;"",J94&lt;&gt;"",K94&lt;&gt;"",L94&lt;&gt;"")),"",IF(NOT(AND(OR(B94="",COUNTIF('2. Proyectos'!$A$5:$A$54,B94)&gt;0),OR(C94="",COUNTIF(Listas!$DB$2:$DB$10,C94)&gt;0),OR(D94="",AND(ISNUMBER(D94),D94&gt;=2018,D94&lt;=2025)),OR(E94="",AND(ISNUMBER(E94),E94&gt;=1,E94&lt;=12)),OR(F94="",COUNTIF(Listas!$H$2:$H$250,F94)&gt;0),OR(H94="",AND(ISNUMBER(H94),H94&gt;0)),OR(I94="",AND(ISNUMBER(I94),I94&gt;0)),OR(J94="",AND(ISNUMBER(J94),J94&gt;=0)),OR(K94="",COUNTIF(Listas!$BC$2:$BC$3,K94)&gt;0))),"Dato inválido",IF(NOT(AND(A94&lt;&gt;"",B94&lt;&gt;"",D94&lt;&gt;"",E94&lt;&gt;"",F94&lt;&gt;"",H94&lt;&gt;"")),"Incompleta","OK")))</f>
        <v/>
      </c>
    </row>
    <row r="95">
      <c r="A95" s="6" t="n"/>
      <c r="B95" s="6" t="n"/>
      <c r="C95" s="6" t="n"/>
      <c r="D95" s="18" t="n"/>
      <c r="E95" s="18" t="n"/>
      <c r="F95" s="6" t="n"/>
      <c r="G95" s="15">
        <f>IFERROR(VLOOKUP(F95,Listas!$DK$2:$DL$250,2,FALSE),"")</f>
        <v/>
      </c>
      <c r="H95" s="19" t="n"/>
      <c r="I95" s="19" t="n"/>
      <c r="J95" s="20" t="n"/>
      <c r="K95" s="20" t="n"/>
      <c r="L95" s="6" t="n"/>
      <c r="N95" s="17">
        <f>IF(NOT(OR(A95&lt;&gt;"",B95&lt;&gt;"",C95&lt;&gt;"",D95&lt;&gt;"",E95&lt;&gt;"",F95&lt;&gt;"",H95&lt;&gt;"",I95&lt;&gt;"",J95&lt;&gt;"",K95&lt;&gt;"",L95&lt;&gt;"")),"",IF(NOT(AND(OR(B95="",COUNTIF('2. Proyectos'!$A$5:$A$54,B95)&gt;0),OR(C95="",COUNTIF(Listas!$DB$2:$DB$10,C95)&gt;0),OR(D95="",AND(ISNUMBER(D95),D95&gt;=2018,D95&lt;=2025)),OR(E95="",AND(ISNUMBER(E95),E95&gt;=1,E95&lt;=12)),OR(F95="",COUNTIF(Listas!$H$2:$H$250,F95)&gt;0),OR(H95="",AND(ISNUMBER(H95),H95&gt;0)),OR(I95="",AND(ISNUMBER(I95),I95&gt;0)),OR(J95="",AND(ISNUMBER(J95),J95&gt;=0)),OR(K95="",COUNTIF(Listas!$BC$2:$BC$3,K95)&gt;0))),"Dato inválido",IF(NOT(AND(A95&lt;&gt;"",B95&lt;&gt;"",D95&lt;&gt;"",E95&lt;&gt;"",F95&lt;&gt;"",H95&lt;&gt;"")),"Incompleta","OK")))</f>
        <v/>
      </c>
    </row>
    <row r="96">
      <c r="A96" s="8" t="n"/>
      <c r="B96" s="8" t="n"/>
      <c r="C96" s="8" t="n"/>
      <c r="D96" s="13" t="n"/>
      <c r="E96" s="13" t="n"/>
      <c r="F96" s="8" t="n"/>
      <c r="G96" s="15">
        <f>IFERROR(VLOOKUP(F96,Listas!$DK$2:$DL$250,2,FALSE),"")</f>
        <v/>
      </c>
      <c r="H96" s="14" t="n"/>
      <c r="I96" s="14" t="n"/>
      <c r="J96" s="16" t="n"/>
      <c r="K96" s="16" t="n"/>
      <c r="L96" s="8" t="n"/>
      <c r="N96" s="17">
        <f>IF(NOT(OR(A96&lt;&gt;"",B96&lt;&gt;"",C96&lt;&gt;"",D96&lt;&gt;"",E96&lt;&gt;"",F96&lt;&gt;"",H96&lt;&gt;"",I96&lt;&gt;"",J96&lt;&gt;"",K96&lt;&gt;"",L96&lt;&gt;"")),"",IF(NOT(AND(OR(B96="",COUNTIF('2. Proyectos'!$A$5:$A$54,B96)&gt;0),OR(C96="",COUNTIF(Listas!$DB$2:$DB$10,C96)&gt;0),OR(D96="",AND(ISNUMBER(D96),D96&gt;=2018,D96&lt;=2025)),OR(E96="",AND(ISNUMBER(E96),E96&gt;=1,E96&lt;=12)),OR(F96="",COUNTIF(Listas!$H$2:$H$250,F96)&gt;0),OR(H96="",AND(ISNUMBER(H96),H96&gt;0)),OR(I96="",AND(ISNUMBER(I96),I96&gt;0)),OR(J96="",AND(ISNUMBER(J96),J96&gt;=0)),OR(K96="",COUNTIF(Listas!$BC$2:$BC$3,K96)&gt;0))),"Dato inválido",IF(NOT(AND(A96&lt;&gt;"",B96&lt;&gt;"",D96&lt;&gt;"",E96&lt;&gt;"",F96&lt;&gt;"",H96&lt;&gt;"")),"Incompleta","OK")))</f>
        <v/>
      </c>
    </row>
    <row r="97">
      <c r="A97" s="6" t="n"/>
      <c r="B97" s="6" t="n"/>
      <c r="C97" s="6" t="n"/>
      <c r="D97" s="18" t="n"/>
      <c r="E97" s="18" t="n"/>
      <c r="F97" s="6" t="n"/>
      <c r="G97" s="15">
        <f>IFERROR(VLOOKUP(F97,Listas!$DK$2:$DL$250,2,FALSE),"")</f>
        <v/>
      </c>
      <c r="H97" s="19" t="n"/>
      <c r="I97" s="19" t="n"/>
      <c r="J97" s="20" t="n"/>
      <c r="K97" s="20" t="n"/>
      <c r="L97" s="6" t="n"/>
      <c r="N97" s="17">
        <f>IF(NOT(OR(A97&lt;&gt;"",B97&lt;&gt;"",C97&lt;&gt;"",D97&lt;&gt;"",E97&lt;&gt;"",F97&lt;&gt;"",H97&lt;&gt;"",I97&lt;&gt;"",J97&lt;&gt;"",K97&lt;&gt;"",L97&lt;&gt;"")),"",IF(NOT(AND(OR(B97="",COUNTIF('2. Proyectos'!$A$5:$A$54,B97)&gt;0),OR(C97="",COUNTIF(Listas!$DB$2:$DB$10,C97)&gt;0),OR(D97="",AND(ISNUMBER(D97),D97&gt;=2018,D97&lt;=2025)),OR(E97="",AND(ISNUMBER(E97),E97&gt;=1,E97&lt;=12)),OR(F97="",COUNTIF(Listas!$H$2:$H$250,F97)&gt;0),OR(H97="",AND(ISNUMBER(H97),H97&gt;0)),OR(I97="",AND(ISNUMBER(I97),I97&gt;0)),OR(J97="",AND(ISNUMBER(J97),J97&gt;=0)),OR(K97="",COUNTIF(Listas!$BC$2:$BC$3,K97)&gt;0))),"Dato inválido",IF(NOT(AND(A97&lt;&gt;"",B97&lt;&gt;"",D97&lt;&gt;"",E97&lt;&gt;"",F97&lt;&gt;"",H97&lt;&gt;"")),"Incompleta","OK")))</f>
        <v/>
      </c>
    </row>
    <row r="98">
      <c r="A98" s="8" t="n"/>
      <c r="B98" s="8" t="n"/>
      <c r="C98" s="8" t="n"/>
      <c r="D98" s="13" t="n"/>
      <c r="E98" s="13" t="n"/>
      <c r="F98" s="8" t="n"/>
      <c r="G98" s="15">
        <f>IFERROR(VLOOKUP(F98,Listas!$DK$2:$DL$250,2,FALSE),"")</f>
        <v/>
      </c>
      <c r="H98" s="14" t="n"/>
      <c r="I98" s="14" t="n"/>
      <c r="J98" s="16" t="n"/>
      <c r="K98" s="16" t="n"/>
      <c r="L98" s="8" t="n"/>
      <c r="N98" s="17">
        <f>IF(NOT(OR(A98&lt;&gt;"",B98&lt;&gt;"",C98&lt;&gt;"",D98&lt;&gt;"",E98&lt;&gt;"",F98&lt;&gt;"",H98&lt;&gt;"",I98&lt;&gt;"",J98&lt;&gt;"",K98&lt;&gt;"",L98&lt;&gt;"")),"",IF(NOT(AND(OR(B98="",COUNTIF('2. Proyectos'!$A$5:$A$54,B98)&gt;0),OR(C98="",COUNTIF(Listas!$DB$2:$DB$10,C98)&gt;0),OR(D98="",AND(ISNUMBER(D98),D98&gt;=2018,D98&lt;=2025)),OR(E98="",AND(ISNUMBER(E98),E98&gt;=1,E98&lt;=12)),OR(F98="",COUNTIF(Listas!$H$2:$H$250,F98)&gt;0),OR(H98="",AND(ISNUMBER(H98),H98&gt;0)),OR(I98="",AND(ISNUMBER(I98),I98&gt;0)),OR(J98="",AND(ISNUMBER(J98),J98&gt;=0)),OR(K98="",COUNTIF(Listas!$BC$2:$BC$3,K98)&gt;0))),"Dato inválido",IF(NOT(AND(A98&lt;&gt;"",B98&lt;&gt;"",D98&lt;&gt;"",E98&lt;&gt;"",F98&lt;&gt;"",H98&lt;&gt;"")),"Incompleta","OK")))</f>
        <v/>
      </c>
    </row>
    <row r="99">
      <c r="A99" s="6" t="n"/>
      <c r="B99" s="6" t="n"/>
      <c r="C99" s="6" t="n"/>
      <c r="D99" s="18" t="n"/>
      <c r="E99" s="18" t="n"/>
      <c r="F99" s="6" t="n"/>
      <c r="G99" s="15">
        <f>IFERROR(VLOOKUP(F99,Listas!$DK$2:$DL$250,2,FALSE),"")</f>
        <v/>
      </c>
      <c r="H99" s="19" t="n"/>
      <c r="I99" s="19" t="n"/>
      <c r="J99" s="20" t="n"/>
      <c r="K99" s="20" t="n"/>
      <c r="L99" s="6" t="n"/>
      <c r="N99" s="17">
        <f>IF(NOT(OR(A99&lt;&gt;"",B99&lt;&gt;"",C99&lt;&gt;"",D99&lt;&gt;"",E99&lt;&gt;"",F99&lt;&gt;"",H99&lt;&gt;"",I99&lt;&gt;"",J99&lt;&gt;"",K99&lt;&gt;"",L99&lt;&gt;"")),"",IF(NOT(AND(OR(B99="",COUNTIF('2. Proyectos'!$A$5:$A$54,B99)&gt;0),OR(C99="",COUNTIF(Listas!$DB$2:$DB$10,C99)&gt;0),OR(D99="",AND(ISNUMBER(D99),D99&gt;=2018,D99&lt;=2025)),OR(E99="",AND(ISNUMBER(E99),E99&gt;=1,E99&lt;=12)),OR(F99="",COUNTIF(Listas!$H$2:$H$250,F99)&gt;0),OR(H99="",AND(ISNUMBER(H99),H99&gt;0)),OR(I99="",AND(ISNUMBER(I99),I99&gt;0)),OR(J99="",AND(ISNUMBER(J99),J99&gt;=0)),OR(K99="",COUNTIF(Listas!$BC$2:$BC$3,K99)&gt;0))),"Dato inválido",IF(NOT(AND(A99&lt;&gt;"",B99&lt;&gt;"",D99&lt;&gt;"",E99&lt;&gt;"",F99&lt;&gt;"",H99&lt;&gt;"")),"Incompleta","OK")))</f>
        <v/>
      </c>
    </row>
    <row r="100">
      <c r="A100" s="8" t="n"/>
      <c r="B100" s="8" t="n"/>
      <c r="C100" s="8" t="n"/>
      <c r="D100" s="13" t="n"/>
      <c r="E100" s="13" t="n"/>
      <c r="F100" s="8" t="n"/>
      <c r="G100" s="15">
        <f>IFERROR(VLOOKUP(F100,Listas!$DK$2:$DL$250,2,FALSE),"")</f>
        <v/>
      </c>
      <c r="H100" s="14" t="n"/>
      <c r="I100" s="14" t="n"/>
      <c r="J100" s="16" t="n"/>
      <c r="K100" s="16" t="n"/>
      <c r="L100" s="8" t="n"/>
      <c r="N100" s="17">
        <f>IF(NOT(OR(A100&lt;&gt;"",B100&lt;&gt;"",C100&lt;&gt;"",D100&lt;&gt;"",E100&lt;&gt;"",F100&lt;&gt;"",H100&lt;&gt;"",I100&lt;&gt;"",J100&lt;&gt;"",K100&lt;&gt;"",L100&lt;&gt;"")),"",IF(NOT(AND(OR(B100="",COUNTIF('2. Proyectos'!$A$5:$A$54,B100)&gt;0),OR(C100="",COUNTIF(Listas!$DB$2:$DB$10,C100)&gt;0),OR(D100="",AND(ISNUMBER(D100),D100&gt;=2018,D100&lt;=2025)),OR(E100="",AND(ISNUMBER(E100),E100&gt;=1,E100&lt;=12)),OR(F100="",COUNTIF(Listas!$H$2:$H$250,F100)&gt;0),OR(H100="",AND(ISNUMBER(H100),H100&gt;0)),OR(I100="",AND(ISNUMBER(I100),I100&gt;0)),OR(J100="",AND(ISNUMBER(J100),J100&gt;=0)),OR(K100="",COUNTIF(Listas!$BC$2:$BC$3,K100)&gt;0))),"Dato inválido",IF(NOT(AND(A100&lt;&gt;"",B100&lt;&gt;"",D100&lt;&gt;"",E100&lt;&gt;"",F100&lt;&gt;"",H100&lt;&gt;"")),"Incompleta","OK")))</f>
        <v/>
      </c>
    </row>
    <row r="101">
      <c r="A101" s="6" t="n"/>
      <c r="B101" s="6" t="n"/>
      <c r="C101" s="6" t="n"/>
      <c r="D101" s="18" t="n"/>
      <c r="E101" s="18" t="n"/>
      <c r="F101" s="6" t="n"/>
      <c r="G101" s="15">
        <f>IFERROR(VLOOKUP(F101,Listas!$DK$2:$DL$250,2,FALSE),"")</f>
        <v/>
      </c>
      <c r="H101" s="19" t="n"/>
      <c r="I101" s="19" t="n"/>
      <c r="J101" s="20" t="n"/>
      <c r="K101" s="20" t="n"/>
      <c r="L101" s="6" t="n"/>
      <c r="N101" s="17">
        <f>IF(NOT(OR(A101&lt;&gt;"",B101&lt;&gt;"",C101&lt;&gt;"",D101&lt;&gt;"",E101&lt;&gt;"",F101&lt;&gt;"",H101&lt;&gt;"",I101&lt;&gt;"",J101&lt;&gt;"",K101&lt;&gt;"",L101&lt;&gt;"")),"",IF(NOT(AND(OR(B101="",COUNTIF('2. Proyectos'!$A$5:$A$54,B101)&gt;0),OR(C101="",COUNTIF(Listas!$DB$2:$DB$10,C101)&gt;0),OR(D101="",AND(ISNUMBER(D101),D101&gt;=2018,D101&lt;=2025)),OR(E101="",AND(ISNUMBER(E101),E101&gt;=1,E101&lt;=12)),OR(F101="",COUNTIF(Listas!$H$2:$H$250,F101)&gt;0),OR(H101="",AND(ISNUMBER(H101),H101&gt;0)),OR(I101="",AND(ISNUMBER(I101),I101&gt;0)),OR(J101="",AND(ISNUMBER(J101),J101&gt;=0)),OR(K101="",COUNTIF(Listas!$BC$2:$BC$3,K101)&gt;0))),"Dato inválido",IF(NOT(AND(A101&lt;&gt;"",B101&lt;&gt;"",D101&lt;&gt;"",E101&lt;&gt;"",F101&lt;&gt;"",H101&lt;&gt;"")),"Incompleta","OK")))</f>
        <v/>
      </c>
    </row>
    <row r="102">
      <c r="A102" s="8" t="n"/>
      <c r="B102" s="8" t="n"/>
      <c r="C102" s="8" t="n"/>
      <c r="D102" s="13" t="n"/>
      <c r="E102" s="13" t="n"/>
      <c r="F102" s="8" t="n"/>
      <c r="G102" s="15">
        <f>IFERROR(VLOOKUP(F102,Listas!$DK$2:$DL$250,2,FALSE),"")</f>
        <v/>
      </c>
      <c r="H102" s="14" t="n"/>
      <c r="I102" s="14" t="n"/>
      <c r="J102" s="16" t="n"/>
      <c r="K102" s="16" t="n"/>
      <c r="L102" s="8" t="n"/>
      <c r="N102" s="17">
        <f>IF(NOT(OR(A102&lt;&gt;"",B102&lt;&gt;"",C102&lt;&gt;"",D102&lt;&gt;"",E102&lt;&gt;"",F102&lt;&gt;"",H102&lt;&gt;"",I102&lt;&gt;"",J102&lt;&gt;"",K102&lt;&gt;"",L102&lt;&gt;"")),"",IF(NOT(AND(OR(B102="",COUNTIF('2. Proyectos'!$A$5:$A$54,B102)&gt;0),OR(C102="",COUNTIF(Listas!$DB$2:$DB$10,C102)&gt;0),OR(D102="",AND(ISNUMBER(D102),D102&gt;=2018,D102&lt;=2025)),OR(E102="",AND(ISNUMBER(E102),E102&gt;=1,E102&lt;=12)),OR(F102="",COUNTIF(Listas!$H$2:$H$250,F102)&gt;0),OR(H102="",AND(ISNUMBER(H102),H102&gt;0)),OR(I102="",AND(ISNUMBER(I102),I102&gt;0)),OR(J102="",AND(ISNUMBER(J102),J102&gt;=0)),OR(K102="",COUNTIF(Listas!$BC$2:$BC$3,K102)&gt;0))),"Dato inválido",IF(NOT(AND(A102&lt;&gt;"",B102&lt;&gt;"",D102&lt;&gt;"",E102&lt;&gt;"",F102&lt;&gt;"",H102&lt;&gt;"")),"Incompleta","OK")))</f>
        <v/>
      </c>
    </row>
    <row r="103">
      <c r="A103" s="6" t="n"/>
      <c r="B103" s="6" t="n"/>
      <c r="C103" s="6" t="n"/>
      <c r="D103" s="18" t="n"/>
      <c r="E103" s="18" t="n"/>
      <c r="F103" s="6" t="n"/>
      <c r="G103" s="15">
        <f>IFERROR(VLOOKUP(F103,Listas!$DK$2:$DL$250,2,FALSE),"")</f>
        <v/>
      </c>
      <c r="H103" s="19" t="n"/>
      <c r="I103" s="19" t="n"/>
      <c r="J103" s="20" t="n"/>
      <c r="K103" s="20" t="n"/>
      <c r="L103" s="6" t="n"/>
      <c r="N103" s="17">
        <f>IF(NOT(OR(A103&lt;&gt;"",B103&lt;&gt;"",C103&lt;&gt;"",D103&lt;&gt;"",E103&lt;&gt;"",F103&lt;&gt;"",H103&lt;&gt;"",I103&lt;&gt;"",J103&lt;&gt;"",K103&lt;&gt;"",L103&lt;&gt;"")),"",IF(NOT(AND(OR(B103="",COUNTIF('2. Proyectos'!$A$5:$A$54,B103)&gt;0),OR(C103="",COUNTIF(Listas!$DB$2:$DB$10,C103)&gt;0),OR(D103="",AND(ISNUMBER(D103),D103&gt;=2018,D103&lt;=2025)),OR(E103="",AND(ISNUMBER(E103),E103&gt;=1,E103&lt;=12)),OR(F103="",COUNTIF(Listas!$H$2:$H$250,F103)&gt;0),OR(H103="",AND(ISNUMBER(H103),H103&gt;0)),OR(I103="",AND(ISNUMBER(I103),I103&gt;0)),OR(J103="",AND(ISNUMBER(J103),J103&gt;=0)),OR(K103="",COUNTIF(Listas!$BC$2:$BC$3,K103)&gt;0))),"Dato inválido",IF(NOT(AND(A103&lt;&gt;"",B103&lt;&gt;"",D103&lt;&gt;"",E103&lt;&gt;"",F103&lt;&gt;"",H103&lt;&gt;"")),"Incompleta","OK")))</f>
        <v/>
      </c>
    </row>
    <row r="104">
      <c r="A104" s="8" t="n"/>
      <c r="B104" s="8" t="n"/>
      <c r="C104" s="8" t="n"/>
      <c r="D104" s="13" t="n"/>
      <c r="E104" s="13" t="n"/>
      <c r="F104" s="8" t="n"/>
      <c r="G104" s="15">
        <f>IFERROR(VLOOKUP(F104,Listas!$DK$2:$DL$250,2,FALSE),"")</f>
        <v/>
      </c>
      <c r="H104" s="14" t="n"/>
      <c r="I104" s="14" t="n"/>
      <c r="J104" s="16" t="n"/>
      <c r="K104" s="16" t="n"/>
      <c r="L104" s="8" t="n"/>
      <c r="N104" s="17">
        <f>IF(NOT(OR(A104&lt;&gt;"",B104&lt;&gt;"",C104&lt;&gt;"",D104&lt;&gt;"",E104&lt;&gt;"",F104&lt;&gt;"",H104&lt;&gt;"",I104&lt;&gt;"",J104&lt;&gt;"",K104&lt;&gt;"",L104&lt;&gt;"")),"",IF(NOT(AND(OR(B104="",COUNTIF('2. Proyectos'!$A$5:$A$54,B104)&gt;0),OR(C104="",COUNTIF(Listas!$DB$2:$DB$10,C104)&gt;0),OR(D104="",AND(ISNUMBER(D104),D104&gt;=2018,D104&lt;=2025)),OR(E104="",AND(ISNUMBER(E104),E104&gt;=1,E104&lt;=12)),OR(F104="",COUNTIF(Listas!$H$2:$H$250,F104)&gt;0),OR(H104="",AND(ISNUMBER(H104),H104&gt;0)),OR(I104="",AND(ISNUMBER(I104),I104&gt;0)),OR(J104="",AND(ISNUMBER(J104),J104&gt;=0)),OR(K104="",COUNTIF(Listas!$BC$2:$BC$3,K104)&gt;0))),"Dato inválido",IF(NOT(AND(A104&lt;&gt;"",B104&lt;&gt;"",D104&lt;&gt;"",E104&lt;&gt;"",F104&lt;&gt;"",H104&lt;&gt;"")),"Incompleta","OK")))</f>
        <v/>
      </c>
    </row>
    <row r="105">
      <c r="A105" s="6" t="n"/>
      <c r="B105" s="6" t="n"/>
      <c r="C105" s="6" t="n"/>
      <c r="D105" s="18" t="n"/>
      <c r="E105" s="18" t="n"/>
      <c r="F105" s="6" t="n"/>
      <c r="G105" s="15">
        <f>IFERROR(VLOOKUP(F105,Listas!$DK$2:$DL$250,2,FALSE),"")</f>
        <v/>
      </c>
      <c r="H105" s="19" t="n"/>
      <c r="I105" s="19" t="n"/>
      <c r="J105" s="20" t="n"/>
      <c r="K105" s="20" t="n"/>
      <c r="L105" s="6" t="n"/>
      <c r="N105" s="17">
        <f>IF(NOT(OR(A105&lt;&gt;"",B105&lt;&gt;"",C105&lt;&gt;"",D105&lt;&gt;"",E105&lt;&gt;"",F105&lt;&gt;"",H105&lt;&gt;"",I105&lt;&gt;"",J105&lt;&gt;"",K105&lt;&gt;"",L105&lt;&gt;"")),"",IF(NOT(AND(OR(B105="",COUNTIF('2. Proyectos'!$A$5:$A$54,B105)&gt;0),OR(C105="",COUNTIF(Listas!$DB$2:$DB$10,C105)&gt;0),OR(D105="",AND(ISNUMBER(D105),D105&gt;=2018,D105&lt;=2025)),OR(E105="",AND(ISNUMBER(E105),E105&gt;=1,E105&lt;=12)),OR(F105="",COUNTIF(Listas!$H$2:$H$250,F105)&gt;0),OR(H105="",AND(ISNUMBER(H105),H105&gt;0)),OR(I105="",AND(ISNUMBER(I105),I105&gt;0)),OR(J105="",AND(ISNUMBER(J105),J105&gt;=0)),OR(K105="",COUNTIF(Listas!$BC$2:$BC$3,K105)&gt;0))),"Dato inválido",IF(NOT(AND(A105&lt;&gt;"",B105&lt;&gt;"",D105&lt;&gt;"",E105&lt;&gt;"",F105&lt;&gt;"",H105&lt;&gt;"")),"Incompleta","OK")))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5">
    <mergeCell ref="A2:R2"/>
    <mergeCell ref="L4"/>
    <mergeCell ref="A1:R1"/>
    <mergeCell ref="A4:C4"/>
    <mergeCell ref="D4:K4"/>
  </mergeCells>
  <conditionalFormatting sqref="N6:N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9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=Listas!$DB$2:$DB$10</formula1>
    </dataValidation>
    <dataValidation sqref="D6:D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E6:E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F6:F105" showDropDown="0" showInputMessage="0" showErrorMessage="1" allowBlank="1" errorTitle="Fuera de catálogo" error="Seleccione un valor de la lista." type="list">
      <formula1>=Listas!$H$2:$H$250</formula1>
    </dataValidation>
    <dataValidation sqref="H6:H105" showDropDown="0" showInputMessage="0" showErrorMessage="1" allowBlank="1" errorTitle="Valor inválido" error="Debe ser un número mayor que cero." type="decimal" operator="greaterThan">
      <formula1>0</formula1>
    </dataValidation>
    <dataValidation sqref="I6:I105" showDropDown="0" showInputMessage="0" showErrorMessage="1" allowBlank="1" errorTitle="Valor inválido" error="Debe ser un número mayor que cero." type="decimal" operator="greaterThan">
      <formula1>0</formula1>
    </dataValidation>
    <dataValidation sqref="J6:J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K6:K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5" customWidth="1" min="4" max="4"/>
    <col width="15" customWidth="1" min="5" max="5"/>
    <col width="16" customWidth="1" min="6" max="6"/>
    <col width="12" customWidth="1" min="7" max="7"/>
    <col width="23" customWidth="1" min="8" max="8"/>
    <col width="25" customWidth="1" min="9" max="9"/>
    <col width="25" customWidth="1" min="10" max="10"/>
    <col width="26" customWidth="1" min="11" max="11"/>
    <col width="15" customWidth="1" min="12" max="12"/>
    <col width="16" customWidth="1" min="14" max="14"/>
  </cols>
  <sheetData>
    <row r="1" ht="24" customHeight="1">
      <c r="A1" s="1" t="inlineStr">
        <is>
          <t>F11. Redes de baja tensión — Cajas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1" t="inlineStr">
        <is>
          <t>INFORMACIÓN DE COMPRA</t>
        </is>
      </c>
      <c r="L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Año de compra</t>
        </is>
      </c>
      <c r="E5" s="7" t="inlineStr">
        <is>
          <t>Mes de compra</t>
        </is>
      </c>
      <c r="F5" s="7" t="inlineStr">
        <is>
          <t>País de origen</t>
        </is>
      </c>
      <c r="G5" s="7" t="inlineStr">
        <is>
          <t>Moneda</t>
        </is>
      </c>
      <c r="H5" s="7" t="inlineStr">
        <is>
          <t>Valor de compra (DDP)</t>
        </is>
      </c>
      <c r="I5" s="7" t="inlineStr">
        <is>
          <t>Cantidad de compra (km)</t>
        </is>
      </c>
      <c r="J5" s="7" t="inlineStr">
        <is>
          <t>Costo instalación (COP)</t>
        </is>
      </c>
      <c r="K5" s="7" t="inlineStr">
        <is>
          <t>Metodología costo instalación</t>
        </is>
      </c>
      <c r="L5" s="7" t="inlineStr">
        <is>
          <t>Observaciones</t>
        </is>
      </c>
      <c r="N5" s="7" t="inlineStr">
        <is>
          <t>Revisión de fila</t>
        </is>
      </c>
    </row>
    <row r="6">
      <c r="A6" s="8" t="n"/>
      <c r="B6" s="8" t="n"/>
      <c r="C6" s="8" t="n"/>
      <c r="D6" s="13" t="n"/>
      <c r="E6" s="13" t="n"/>
      <c r="F6" s="8" t="n"/>
      <c r="G6" s="15">
        <f>IFERROR(VLOOKUP(F6,Listas!$DK$2:$DL$250,2,FALSE),"")</f>
        <v/>
      </c>
      <c r="H6" s="14" t="n"/>
      <c r="I6" s="14" t="n"/>
      <c r="J6" s="16" t="n"/>
      <c r="K6" s="16" t="n"/>
      <c r="L6" s="8" t="n"/>
      <c r="N6" s="17">
        <f>IF(NOT(OR(A6&lt;&gt;"",B6&lt;&gt;"",C6&lt;&gt;"",D6&lt;&gt;"",E6&lt;&gt;"",F6&lt;&gt;"",H6&lt;&gt;"",I6&lt;&gt;"",J6&lt;&gt;"",K6&lt;&gt;"",L6&lt;&gt;"")),"",IF(NOT(AND(OR(B6="",COUNTIF('2. Proyectos'!$A$5:$A$54,B6)&gt;0),OR(C6="",COUNTIF(Listas!$DE$2:$DE$6,C6)&gt;0),OR(D6="",AND(ISNUMBER(D6),D6&gt;=2018,D6&lt;=2025)),OR(E6="",AND(ISNUMBER(E6),E6&gt;=1,E6&lt;=12)),OR(F6="",COUNTIF(Listas!$H$2:$H$250,F6)&gt;0),OR(H6="",AND(ISNUMBER(H6),H6&gt;0)),OR(I6="",AND(ISNUMBER(I6),I6&gt;0)),OR(J6="",AND(ISNUMBER(J6),J6&gt;=0)),OR(K6="",COUNTIF(Listas!$BC$2:$BC$3,K6)&gt;0))),"Dato inválido",IF(NOT(AND(A6&lt;&gt;"",B6&lt;&gt;"",D6&lt;&gt;"",E6&lt;&gt;"",F6&lt;&gt;"",H6&lt;&gt;"")),"Incompleta","OK")))</f>
        <v/>
      </c>
    </row>
    <row r="7">
      <c r="A7" s="6" t="n"/>
      <c r="B7" s="6" t="n"/>
      <c r="C7" s="6" t="n"/>
      <c r="D7" s="18" t="n"/>
      <c r="E7" s="18" t="n"/>
      <c r="F7" s="6" t="n"/>
      <c r="G7" s="15">
        <f>IFERROR(VLOOKUP(F7,Listas!$DK$2:$DL$250,2,FALSE),"")</f>
        <v/>
      </c>
      <c r="H7" s="19" t="n"/>
      <c r="I7" s="19" t="n"/>
      <c r="J7" s="20" t="n"/>
      <c r="K7" s="20" t="n"/>
      <c r="L7" s="6" t="n"/>
      <c r="N7" s="17">
        <f>IF(NOT(OR(A7&lt;&gt;"",B7&lt;&gt;"",C7&lt;&gt;"",D7&lt;&gt;"",E7&lt;&gt;"",F7&lt;&gt;"",H7&lt;&gt;"",I7&lt;&gt;"",J7&lt;&gt;"",K7&lt;&gt;"",L7&lt;&gt;"")),"",IF(NOT(AND(OR(B7="",COUNTIF('2. Proyectos'!$A$5:$A$54,B7)&gt;0),OR(C7="",COUNTIF(Listas!$DE$2:$DE$6,C7)&gt;0),OR(D7="",AND(ISNUMBER(D7),D7&gt;=2018,D7&lt;=2025)),OR(E7="",AND(ISNUMBER(E7),E7&gt;=1,E7&lt;=12)),OR(F7="",COUNTIF(Listas!$H$2:$H$250,F7)&gt;0),OR(H7="",AND(ISNUMBER(H7),H7&gt;0)),OR(I7="",AND(ISNUMBER(I7),I7&gt;0)),OR(J7="",AND(ISNUMBER(J7),J7&gt;=0)),OR(K7="",COUNTIF(Listas!$BC$2:$BC$3,K7)&gt;0))),"Dato inválido",IF(NOT(AND(A7&lt;&gt;"",B7&lt;&gt;"",D7&lt;&gt;"",E7&lt;&gt;"",F7&lt;&gt;"",H7&lt;&gt;"")),"Incompleta","OK")))</f>
        <v/>
      </c>
    </row>
    <row r="8">
      <c r="A8" s="8" t="n"/>
      <c r="B8" s="8" t="n"/>
      <c r="C8" s="8" t="n"/>
      <c r="D8" s="13" t="n"/>
      <c r="E8" s="13" t="n"/>
      <c r="F8" s="8" t="n"/>
      <c r="G8" s="15">
        <f>IFERROR(VLOOKUP(F8,Listas!$DK$2:$DL$250,2,FALSE),"")</f>
        <v/>
      </c>
      <c r="H8" s="14" t="n"/>
      <c r="I8" s="14" t="n"/>
      <c r="J8" s="16" t="n"/>
      <c r="K8" s="16" t="n"/>
      <c r="L8" s="8" t="n"/>
      <c r="N8" s="17">
        <f>IF(NOT(OR(A8&lt;&gt;"",B8&lt;&gt;"",C8&lt;&gt;"",D8&lt;&gt;"",E8&lt;&gt;"",F8&lt;&gt;"",H8&lt;&gt;"",I8&lt;&gt;"",J8&lt;&gt;"",K8&lt;&gt;"",L8&lt;&gt;"")),"",IF(NOT(AND(OR(B8="",COUNTIF('2. Proyectos'!$A$5:$A$54,B8)&gt;0),OR(C8="",COUNTIF(Listas!$DE$2:$DE$6,C8)&gt;0),OR(D8="",AND(ISNUMBER(D8),D8&gt;=2018,D8&lt;=2025)),OR(E8="",AND(ISNUMBER(E8),E8&gt;=1,E8&lt;=12)),OR(F8="",COUNTIF(Listas!$H$2:$H$250,F8)&gt;0),OR(H8="",AND(ISNUMBER(H8),H8&gt;0)),OR(I8="",AND(ISNUMBER(I8),I8&gt;0)),OR(J8="",AND(ISNUMBER(J8),J8&gt;=0)),OR(K8="",COUNTIF(Listas!$BC$2:$BC$3,K8)&gt;0))),"Dato inválido",IF(NOT(AND(A8&lt;&gt;"",B8&lt;&gt;"",D8&lt;&gt;"",E8&lt;&gt;"",F8&lt;&gt;"",H8&lt;&gt;"")),"Incompleta","OK")))</f>
        <v/>
      </c>
    </row>
    <row r="9">
      <c r="A9" s="6" t="n"/>
      <c r="B9" s="6" t="n"/>
      <c r="C9" s="6" t="n"/>
      <c r="D9" s="18" t="n"/>
      <c r="E9" s="18" t="n"/>
      <c r="F9" s="6" t="n"/>
      <c r="G9" s="15">
        <f>IFERROR(VLOOKUP(F9,Listas!$DK$2:$DL$250,2,FALSE),"")</f>
        <v/>
      </c>
      <c r="H9" s="19" t="n"/>
      <c r="I9" s="19" t="n"/>
      <c r="J9" s="20" t="n"/>
      <c r="K9" s="20" t="n"/>
      <c r="L9" s="6" t="n"/>
      <c r="N9" s="17">
        <f>IF(NOT(OR(A9&lt;&gt;"",B9&lt;&gt;"",C9&lt;&gt;"",D9&lt;&gt;"",E9&lt;&gt;"",F9&lt;&gt;"",H9&lt;&gt;"",I9&lt;&gt;"",J9&lt;&gt;"",K9&lt;&gt;"",L9&lt;&gt;"")),"",IF(NOT(AND(OR(B9="",COUNTIF('2. Proyectos'!$A$5:$A$54,B9)&gt;0),OR(C9="",COUNTIF(Listas!$DE$2:$DE$6,C9)&gt;0),OR(D9="",AND(ISNUMBER(D9),D9&gt;=2018,D9&lt;=2025)),OR(E9="",AND(ISNUMBER(E9),E9&gt;=1,E9&lt;=12)),OR(F9="",COUNTIF(Listas!$H$2:$H$250,F9)&gt;0),OR(H9="",AND(ISNUMBER(H9),H9&gt;0)),OR(I9="",AND(ISNUMBER(I9),I9&gt;0)),OR(J9="",AND(ISNUMBER(J9),J9&gt;=0)),OR(K9="",COUNTIF(Listas!$BC$2:$BC$3,K9)&gt;0))),"Dato inválido",IF(NOT(AND(A9&lt;&gt;"",B9&lt;&gt;"",D9&lt;&gt;"",E9&lt;&gt;"",F9&lt;&gt;"",H9&lt;&gt;"")),"Incompleta","OK")))</f>
        <v/>
      </c>
    </row>
    <row r="10">
      <c r="A10" s="8" t="n"/>
      <c r="B10" s="8" t="n"/>
      <c r="C10" s="8" t="n"/>
      <c r="D10" s="13" t="n"/>
      <c r="E10" s="13" t="n"/>
      <c r="F10" s="8" t="n"/>
      <c r="G10" s="15">
        <f>IFERROR(VLOOKUP(F10,Listas!$DK$2:$DL$250,2,FALSE),"")</f>
        <v/>
      </c>
      <c r="H10" s="14" t="n"/>
      <c r="I10" s="14" t="n"/>
      <c r="J10" s="16" t="n"/>
      <c r="K10" s="16" t="n"/>
      <c r="L10" s="8" t="n"/>
      <c r="N10" s="17">
        <f>IF(NOT(OR(A10&lt;&gt;"",B10&lt;&gt;"",C10&lt;&gt;"",D10&lt;&gt;"",E10&lt;&gt;"",F10&lt;&gt;"",H10&lt;&gt;"",I10&lt;&gt;"",J10&lt;&gt;"",K10&lt;&gt;"",L10&lt;&gt;"")),"",IF(NOT(AND(OR(B10="",COUNTIF('2. Proyectos'!$A$5:$A$54,B10)&gt;0),OR(C10="",COUNTIF(Listas!$DE$2:$DE$6,C10)&gt;0),OR(D10="",AND(ISNUMBER(D10),D10&gt;=2018,D10&lt;=2025)),OR(E10="",AND(ISNUMBER(E10),E10&gt;=1,E10&lt;=12)),OR(F10="",COUNTIF(Listas!$H$2:$H$250,F10)&gt;0),OR(H10="",AND(ISNUMBER(H10),H10&gt;0)),OR(I10="",AND(ISNUMBER(I10),I10&gt;0)),OR(J10="",AND(ISNUMBER(J10),J10&gt;=0)),OR(K10="",COUNTIF(Listas!$BC$2:$BC$3,K10)&gt;0))),"Dato inválido",IF(NOT(AND(A10&lt;&gt;"",B10&lt;&gt;"",D10&lt;&gt;"",E10&lt;&gt;"",F10&lt;&gt;"",H10&lt;&gt;"")),"Incompleta","OK")))</f>
        <v/>
      </c>
    </row>
    <row r="11">
      <c r="A11" s="6" t="n"/>
      <c r="B11" s="6" t="n"/>
      <c r="C11" s="6" t="n"/>
      <c r="D11" s="18" t="n"/>
      <c r="E11" s="18" t="n"/>
      <c r="F11" s="6" t="n"/>
      <c r="G11" s="15">
        <f>IFERROR(VLOOKUP(F11,Listas!$DK$2:$DL$250,2,FALSE),"")</f>
        <v/>
      </c>
      <c r="H11" s="19" t="n"/>
      <c r="I11" s="19" t="n"/>
      <c r="J11" s="20" t="n"/>
      <c r="K11" s="20" t="n"/>
      <c r="L11" s="6" t="n"/>
      <c r="N11" s="17">
        <f>IF(NOT(OR(A11&lt;&gt;"",B11&lt;&gt;"",C11&lt;&gt;"",D11&lt;&gt;"",E11&lt;&gt;"",F11&lt;&gt;"",H11&lt;&gt;"",I11&lt;&gt;"",J11&lt;&gt;"",K11&lt;&gt;"",L11&lt;&gt;"")),"",IF(NOT(AND(OR(B11="",COUNTIF('2. Proyectos'!$A$5:$A$54,B11)&gt;0),OR(C11="",COUNTIF(Listas!$DE$2:$DE$6,C11)&gt;0),OR(D11="",AND(ISNUMBER(D11),D11&gt;=2018,D11&lt;=2025)),OR(E11="",AND(ISNUMBER(E11),E11&gt;=1,E11&lt;=12)),OR(F11="",COUNTIF(Listas!$H$2:$H$250,F11)&gt;0),OR(H11="",AND(ISNUMBER(H11),H11&gt;0)),OR(I11="",AND(ISNUMBER(I11),I11&gt;0)),OR(J11="",AND(ISNUMBER(J11),J11&gt;=0)),OR(K11="",COUNTIF(Listas!$BC$2:$BC$3,K11)&gt;0))),"Dato inválido",IF(NOT(AND(A11&lt;&gt;"",B11&lt;&gt;"",D11&lt;&gt;"",E11&lt;&gt;"",F11&lt;&gt;"",H11&lt;&gt;"")),"Incompleta","OK")))</f>
        <v/>
      </c>
    </row>
    <row r="12">
      <c r="A12" s="8" t="n"/>
      <c r="B12" s="8" t="n"/>
      <c r="C12" s="8" t="n"/>
      <c r="D12" s="13" t="n"/>
      <c r="E12" s="13" t="n"/>
      <c r="F12" s="8" t="n"/>
      <c r="G12" s="15">
        <f>IFERROR(VLOOKUP(F12,Listas!$DK$2:$DL$250,2,FALSE),"")</f>
        <v/>
      </c>
      <c r="H12" s="14" t="n"/>
      <c r="I12" s="14" t="n"/>
      <c r="J12" s="16" t="n"/>
      <c r="K12" s="16" t="n"/>
      <c r="L12" s="8" t="n"/>
      <c r="N12" s="17">
        <f>IF(NOT(OR(A12&lt;&gt;"",B12&lt;&gt;"",C12&lt;&gt;"",D12&lt;&gt;"",E12&lt;&gt;"",F12&lt;&gt;"",H12&lt;&gt;"",I12&lt;&gt;"",J12&lt;&gt;"",K12&lt;&gt;"",L12&lt;&gt;"")),"",IF(NOT(AND(OR(B12="",COUNTIF('2. Proyectos'!$A$5:$A$54,B12)&gt;0),OR(C12="",COUNTIF(Listas!$DE$2:$DE$6,C12)&gt;0),OR(D12="",AND(ISNUMBER(D12),D12&gt;=2018,D12&lt;=2025)),OR(E12="",AND(ISNUMBER(E12),E12&gt;=1,E12&lt;=12)),OR(F12="",COUNTIF(Listas!$H$2:$H$250,F12)&gt;0),OR(H12="",AND(ISNUMBER(H12),H12&gt;0)),OR(I12="",AND(ISNUMBER(I12),I12&gt;0)),OR(J12="",AND(ISNUMBER(J12),J12&gt;=0)),OR(K12="",COUNTIF(Listas!$BC$2:$BC$3,K12)&gt;0))),"Dato inválido",IF(NOT(AND(A12&lt;&gt;"",B12&lt;&gt;"",D12&lt;&gt;"",E12&lt;&gt;"",F12&lt;&gt;"",H12&lt;&gt;"")),"Incompleta","OK")))</f>
        <v/>
      </c>
    </row>
    <row r="13">
      <c r="A13" s="6" t="n"/>
      <c r="B13" s="6" t="n"/>
      <c r="C13" s="6" t="n"/>
      <c r="D13" s="18" t="n"/>
      <c r="E13" s="18" t="n"/>
      <c r="F13" s="6" t="n"/>
      <c r="G13" s="15">
        <f>IFERROR(VLOOKUP(F13,Listas!$DK$2:$DL$250,2,FALSE),"")</f>
        <v/>
      </c>
      <c r="H13" s="19" t="n"/>
      <c r="I13" s="19" t="n"/>
      <c r="J13" s="20" t="n"/>
      <c r="K13" s="20" t="n"/>
      <c r="L13" s="6" t="n"/>
      <c r="N13" s="17">
        <f>IF(NOT(OR(A13&lt;&gt;"",B13&lt;&gt;"",C13&lt;&gt;"",D13&lt;&gt;"",E13&lt;&gt;"",F13&lt;&gt;"",H13&lt;&gt;"",I13&lt;&gt;"",J13&lt;&gt;"",K13&lt;&gt;"",L13&lt;&gt;"")),"",IF(NOT(AND(OR(B13="",COUNTIF('2. Proyectos'!$A$5:$A$54,B13)&gt;0),OR(C13="",COUNTIF(Listas!$DE$2:$DE$6,C13)&gt;0),OR(D13="",AND(ISNUMBER(D13),D13&gt;=2018,D13&lt;=2025)),OR(E13="",AND(ISNUMBER(E13),E13&gt;=1,E13&lt;=12)),OR(F13="",COUNTIF(Listas!$H$2:$H$250,F13)&gt;0),OR(H13="",AND(ISNUMBER(H13),H13&gt;0)),OR(I13="",AND(ISNUMBER(I13),I13&gt;0)),OR(J13="",AND(ISNUMBER(J13),J13&gt;=0)),OR(K13="",COUNTIF(Listas!$BC$2:$BC$3,K13)&gt;0))),"Dato inválido",IF(NOT(AND(A13&lt;&gt;"",B13&lt;&gt;"",D13&lt;&gt;"",E13&lt;&gt;"",F13&lt;&gt;"",H13&lt;&gt;"")),"Incompleta","OK")))</f>
        <v/>
      </c>
    </row>
    <row r="14">
      <c r="A14" s="8" t="n"/>
      <c r="B14" s="8" t="n"/>
      <c r="C14" s="8" t="n"/>
      <c r="D14" s="13" t="n"/>
      <c r="E14" s="13" t="n"/>
      <c r="F14" s="8" t="n"/>
      <c r="G14" s="15">
        <f>IFERROR(VLOOKUP(F14,Listas!$DK$2:$DL$250,2,FALSE),"")</f>
        <v/>
      </c>
      <c r="H14" s="14" t="n"/>
      <c r="I14" s="14" t="n"/>
      <c r="J14" s="16" t="n"/>
      <c r="K14" s="16" t="n"/>
      <c r="L14" s="8" t="n"/>
      <c r="N14" s="17">
        <f>IF(NOT(OR(A14&lt;&gt;"",B14&lt;&gt;"",C14&lt;&gt;"",D14&lt;&gt;"",E14&lt;&gt;"",F14&lt;&gt;"",H14&lt;&gt;"",I14&lt;&gt;"",J14&lt;&gt;"",K14&lt;&gt;"",L14&lt;&gt;"")),"",IF(NOT(AND(OR(B14="",COUNTIF('2. Proyectos'!$A$5:$A$54,B14)&gt;0),OR(C14="",COUNTIF(Listas!$DE$2:$DE$6,C14)&gt;0),OR(D14="",AND(ISNUMBER(D14),D14&gt;=2018,D14&lt;=2025)),OR(E14="",AND(ISNUMBER(E14),E14&gt;=1,E14&lt;=12)),OR(F14="",COUNTIF(Listas!$H$2:$H$250,F14)&gt;0),OR(H14="",AND(ISNUMBER(H14),H14&gt;0)),OR(I14="",AND(ISNUMBER(I14),I14&gt;0)),OR(J14="",AND(ISNUMBER(J14),J14&gt;=0)),OR(K14="",COUNTIF(Listas!$BC$2:$BC$3,K14)&gt;0))),"Dato inválido",IF(NOT(AND(A14&lt;&gt;"",B14&lt;&gt;"",D14&lt;&gt;"",E14&lt;&gt;"",F14&lt;&gt;"",H14&lt;&gt;"")),"Incompleta","OK")))</f>
        <v/>
      </c>
    </row>
    <row r="15">
      <c r="A15" s="6" t="n"/>
      <c r="B15" s="6" t="n"/>
      <c r="C15" s="6" t="n"/>
      <c r="D15" s="18" t="n"/>
      <c r="E15" s="18" t="n"/>
      <c r="F15" s="6" t="n"/>
      <c r="G15" s="15">
        <f>IFERROR(VLOOKUP(F15,Listas!$DK$2:$DL$250,2,FALSE),"")</f>
        <v/>
      </c>
      <c r="H15" s="19" t="n"/>
      <c r="I15" s="19" t="n"/>
      <c r="J15" s="20" t="n"/>
      <c r="K15" s="20" t="n"/>
      <c r="L15" s="6" t="n"/>
      <c r="N15" s="17">
        <f>IF(NOT(OR(A15&lt;&gt;"",B15&lt;&gt;"",C15&lt;&gt;"",D15&lt;&gt;"",E15&lt;&gt;"",F15&lt;&gt;"",H15&lt;&gt;"",I15&lt;&gt;"",J15&lt;&gt;"",K15&lt;&gt;"",L15&lt;&gt;"")),"",IF(NOT(AND(OR(B15="",COUNTIF('2. Proyectos'!$A$5:$A$54,B15)&gt;0),OR(C15="",COUNTIF(Listas!$DE$2:$DE$6,C15)&gt;0),OR(D15="",AND(ISNUMBER(D15),D15&gt;=2018,D15&lt;=2025)),OR(E15="",AND(ISNUMBER(E15),E15&gt;=1,E15&lt;=12)),OR(F15="",COUNTIF(Listas!$H$2:$H$250,F15)&gt;0),OR(H15="",AND(ISNUMBER(H15),H15&gt;0)),OR(I15="",AND(ISNUMBER(I15),I15&gt;0)),OR(J15="",AND(ISNUMBER(J15),J15&gt;=0)),OR(K15="",COUNTIF(Listas!$BC$2:$BC$3,K15)&gt;0))),"Dato inválido",IF(NOT(AND(A15&lt;&gt;"",B15&lt;&gt;"",D15&lt;&gt;"",E15&lt;&gt;"",F15&lt;&gt;"",H15&lt;&gt;"")),"Incompleta","OK")))</f>
        <v/>
      </c>
    </row>
    <row r="16">
      <c r="A16" s="8" t="n"/>
      <c r="B16" s="8" t="n"/>
      <c r="C16" s="8" t="n"/>
      <c r="D16" s="13" t="n"/>
      <c r="E16" s="13" t="n"/>
      <c r="F16" s="8" t="n"/>
      <c r="G16" s="15">
        <f>IFERROR(VLOOKUP(F16,Listas!$DK$2:$DL$250,2,FALSE),"")</f>
        <v/>
      </c>
      <c r="H16" s="14" t="n"/>
      <c r="I16" s="14" t="n"/>
      <c r="J16" s="16" t="n"/>
      <c r="K16" s="16" t="n"/>
      <c r="L16" s="8" t="n"/>
      <c r="N16" s="17">
        <f>IF(NOT(OR(A16&lt;&gt;"",B16&lt;&gt;"",C16&lt;&gt;"",D16&lt;&gt;"",E16&lt;&gt;"",F16&lt;&gt;"",H16&lt;&gt;"",I16&lt;&gt;"",J16&lt;&gt;"",K16&lt;&gt;"",L16&lt;&gt;"")),"",IF(NOT(AND(OR(B16="",COUNTIF('2. Proyectos'!$A$5:$A$54,B16)&gt;0),OR(C16="",COUNTIF(Listas!$DE$2:$DE$6,C16)&gt;0),OR(D16="",AND(ISNUMBER(D16),D16&gt;=2018,D16&lt;=2025)),OR(E16="",AND(ISNUMBER(E16),E16&gt;=1,E16&lt;=12)),OR(F16="",COUNTIF(Listas!$H$2:$H$250,F16)&gt;0),OR(H16="",AND(ISNUMBER(H16),H16&gt;0)),OR(I16="",AND(ISNUMBER(I16),I16&gt;0)),OR(J16="",AND(ISNUMBER(J16),J16&gt;=0)),OR(K16="",COUNTIF(Listas!$BC$2:$BC$3,K16)&gt;0))),"Dato inválido",IF(NOT(AND(A16&lt;&gt;"",B16&lt;&gt;"",D16&lt;&gt;"",E16&lt;&gt;"",F16&lt;&gt;"",H16&lt;&gt;"")),"Incompleta","OK")))</f>
        <v/>
      </c>
    </row>
    <row r="17">
      <c r="A17" s="6" t="n"/>
      <c r="B17" s="6" t="n"/>
      <c r="C17" s="6" t="n"/>
      <c r="D17" s="18" t="n"/>
      <c r="E17" s="18" t="n"/>
      <c r="F17" s="6" t="n"/>
      <c r="G17" s="15">
        <f>IFERROR(VLOOKUP(F17,Listas!$DK$2:$DL$250,2,FALSE),"")</f>
        <v/>
      </c>
      <c r="H17" s="19" t="n"/>
      <c r="I17" s="19" t="n"/>
      <c r="J17" s="20" t="n"/>
      <c r="K17" s="20" t="n"/>
      <c r="L17" s="6" t="n"/>
      <c r="N17" s="17">
        <f>IF(NOT(OR(A17&lt;&gt;"",B17&lt;&gt;"",C17&lt;&gt;"",D17&lt;&gt;"",E17&lt;&gt;"",F17&lt;&gt;"",H17&lt;&gt;"",I17&lt;&gt;"",J17&lt;&gt;"",K17&lt;&gt;"",L17&lt;&gt;"")),"",IF(NOT(AND(OR(B17="",COUNTIF('2. Proyectos'!$A$5:$A$54,B17)&gt;0),OR(C17="",COUNTIF(Listas!$DE$2:$DE$6,C17)&gt;0),OR(D17="",AND(ISNUMBER(D17),D17&gt;=2018,D17&lt;=2025)),OR(E17="",AND(ISNUMBER(E17),E17&gt;=1,E17&lt;=12)),OR(F17="",COUNTIF(Listas!$H$2:$H$250,F17)&gt;0),OR(H17="",AND(ISNUMBER(H17),H17&gt;0)),OR(I17="",AND(ISNUMBER(I17),I17&gt;0)),OR(J17="",AND(ISNUMBER(J17),J17&gt;=0)),OR(K17="",COUNTIF(Listas!$BC$2:$BC$3,K17)&gt;0))),"Dato inválido",IF(NOT(AND(A17&lt;&gt;"",B17&lt;&gt;"",D17&lt;&gt;"",E17&lt;&gt;"",F17&lt;&gt;"",H17&lt;&gt;"")),"Incompleta","OK")))</f>
        <v/>
      </c>
    </row>
    <row r="18">
      <c r="A18" s="8" t="n"/>
      <c r="B18" s="8" t="n"/>
      <c r="C18" s="8" t="n"/>
      <c r="D18" s="13" t="n"/>
      <c r="E18" s="13" t="n"/>
      <c r="F18" s="8" t="n"/>
      <c r="G18" s="15">
        <f>IFERROR(VLOOKUP(F18,Listas!$DK$2:$DL$250,2,FALSE),"")</f>
        <v/>
      </c>
      <c r="H18" s="14" t="n"/>
      <c r="I18" s="14" t="n"/>
      <c r="J18" s="16" t="n"/>
      <c r="K18" s="16" t="n"/>
      <c r="L18" s="8" t="n"/>
      <c r="N18" s="17">
        <f>IF(NOT(OR(A18&lt;&gt;"",B18&lt;&gt;"",C18&lt;&gt;"",D18&lt;&gt;"",E18&lt;&gt;"",F18&lt;&gt;"",H18&lt;&gt;"",I18&lt;&gt;"",J18&lt;&gt;"",K18&lt;&gt;"",L18&lt;&gt;"")),"",IF(NOT(AND(OR(B18="",COUNTIF('2. Proyectos'!$A$5:$A$54,B18)&gt;0),OR(C18="",COUNTIF(Listas!$DE$2:$DE$6,C18)&gt;0),OR(D18="",AND(ISNUMBER(D18),D18&gt;=2018,D18&lt;=2025)),OR(E18="",AND(ISNUMBER(E18),E18&gt;=1,E18&lt;=12)),OR(F18="",COUNTIF(Listas!$H$2:$H$250,F18)&gt;0),OR(H18="",AND(ISNUMBER(H18),H18&gt;0)),OR(I18="",AND(ISNUMBER(I18),I18&gt;0)),OR(J18="",AND(ISNUMBER(J18),J18&gt;=0)),OR(K18="",COUNTIF(Listas!$BC$2:$BC$3,K18)&gt;0))),"Dato inválido",IF(NOT(AND(A18&lt;&gt;"",B18&lt;&gt;"",D18&lt;&gt;"",E18&lt;&gt;"",F18&lt;&gt;"",H18&lt;&gt;"")),"Incompleta","OK")))</f>
        <v/>
      </c>
    </row>
    <row r="19">
      <c r="A19" s="6" t="n"/>
      <c r="B19" s="6" t="n"/>
      <c r="C19" s="6" t="n"/>
      <c r="D19" s="18" t="n"/>
      <c r="E19" s="18" t="n"/>
      <c r="F19" s="6" t="n"/>
      <c r="G19" s="15">
        <f>IFERROR(VLOOKUP(F19,Listas!$DK$2:$DL$250,2,FALSE),"")</f>
        <v/>
      </c>
      <c r="H19" s="19" t="n"/>
      <c r="I19" s="19" t="n"/>
      <c r="J19" s="20" t="n"/>
      <c r="K19" s="20" t="n"/>
      <c r="L19" s="6" t="n"/>
      <c r="N19" s="17">
        <f>IF(NOT(OR(A19&lt;&gt;"",B19&lt;&gt;"",C19&lt;&gt;"",D19&lt;&gt;"",E19&lt;&gt;"",F19&lt;&gt;"",H19&lt;&gt;"",I19&lt;&gt;"",J19&lt;&gt;"",K19&lt;&gt;"",L19&lt;&gt;"")),"",IF(NOT(AND(OR(B19="",COUNTIF('2. Proyectos'!$A$5:$A$54,B19)&gt;0),OR(C19="",COUNTIF(Listas!$DE$2:$DE$6,C19)&gt;0),OR(D19="",AND(ISNUMBER(D19),D19&gt;=2018,D19&lt;=2025)),OR(E19="",AND(ISNUMBER(E19),E19&gt;=1,E19&lt;=12)),OR(F19="",COUNTIF(Listas!$H$2:$H$250,F19)&gt;0),OR(H19="",AND(ISNUMBER(H19),H19&gt;0)),OR(I19="",AND(ISNUMBER(I19),I19&gt;0)),OR(J19="",AND(ISNUMBER(J19),J19&gt;=0)),OR(K19="",COUNTIF(Listas!$BC$2:$BC$3,K19)&gt;0))),"Dato inválido",IF(NOT(AND(A19&lt;&gt;"",B19&lt;&gt;"",D19&lt;&gt;"",E19&lt;&gt;"",F19&lt;&gt;"",H19&lt;&gt;"")),"Incompleta","OK")))</f>
        <v/>
      </c>
    </row>
    <row r="20">
      <c r="A20" s="8" t="n"/>
      <c r="B20" s="8" t="n"/>
      <c r="C20" s="8" t="n"/>
      <c r="D20" s="13" t="n"/>
      <c r="E20" s="13" t="n"/>
      <c r="F20" s="8" t="n"/>
      <c r="G20" s="15">
        <f>IFERROR(VLOOKUP(F20,Listas!$DK$2:$DL$250,2,FALSE),"")</f>
        <v/>
      </c>
      <c r="H20" s="14" t="n"/>
      <c r="I20" s="14" t="n"/>
      <c r="J20" s="16" t="n"/>
      <c r="K20" s="16" t="n"/>
      <c r="L20" s="8" t="n"/>
      <c r="N20" s="17">
        <f>IF(NOT(OR(A20&lt;&gt;"",B20&lt;&gt;"",C20&lt;&gt;"",D20&lt;&gt;"",E20&lt;&gt;"",F20&lt;&gt;"",H20&lt;&gt;"",I20&lt;&gt;"",J20&lt;&gt;"",K20&lt;&gt;"",L20&lt;&gt;"")),"",IF(NOT(AND(OR(B20="",COUNTIF('2. Proyectos'!$A$5:$A$54,B20)&gt;0),OR(C20="",COUNTIF(Listas!$DE$2:$DE$6,C20)&gt;0),OR(D20="",AND(ISNUMBER(D20),D20&gt;=2018,D20&lt;=2025)),OR(E20="",AND(ISNUMBER(E20),E20&gt;=1,E20&lt;=12)),OR(F20="",COUNTIF(Listas!$H$2:$H$250,F20)&gt;0),OR(H20="",AND(ISNUMBER(H20),H20&gt;0)),OR(I20="",AND(ISNUMBER(I20),I20&gt;0)),OR(J20="",AND(ISNUMBER(J20),J20&gt;=0)),OR(K20="",COUNTIF(Listas!$BC$2:$BC$3,K20)&gt;0))),"Dato inválido",IF(NOT(AND(A20&lt;&gt;"",B20&lt;&gt;"",D20&lt;&gt;"",E20&lt;&gt;"",F20&lt;&gt;"",H20&lt;&gt;"")),"Incompleta","OK")))</f>
        <v/>
      </c>
    </row>
    <row r="21">
      <c r="A21" s="6" t="n"/>
      <c r="B21" s="6" t="n"/>
      <c r="C21" s="6" t="n"/>
      <c r="D21" s="18" t="n"/>
      <c r="E21" s="18" t="n"/>
      <c r="F21" s="6" t="n"/>
      <c r="G21" s="15">
        <f>IFERROR(VLOOKUP(F21,Listas!$DK$2:$DL$250,2,FALSE),"")</f>
        <v/>
      </c>
      <c r="H21" s="19" t="n"/>
      <c r="I21" s="19" t="n"/>
      <c r="J21" s="20" t="n"/>
      <c r="K21" s="20" t="n"/>
      <c r="L21" s="6" t="n"/>
      <c r="N21" s="17">
        <f>IF(NOT(OR(A21&lt;&gt;"",B21&lt;&gt;"",C21&lt;&gt;"",D21&lt;&gt;"",E21&lt;&gt;"",F21&lt;&gt;"",H21&lt;&gt;"",I21&lt;&gt;"",J21&lt;&gt;"",K21&lt;&gt;"",L21&lt;&gt;"")),"",IF(NOT(AND(OR(B21="",COUNTIF('2. Proyectos'!$A$5:$A$54,B21)&gt;0),OR(C21="",COUNTIF(Listas!$DE$2:$DE$6,C21)&gt;0),OR(D21="",AND(ISNUMBER(D21),D21&gt;=2018,D21&lt;=2025)),OR(E21="",AND(ISNUMBER(E21),E21&gt;=1,E21&lt;=12)),OR(F21="",COUNTIF(Listas!$H$2:$H$250,F21)&gt;0),OR(H21="",AND(ISNUMBER(H21),H21&gt;0)),OR(I21="",AND(ISNUMBER(I21),I21&gt;0)),OR(J21="",AND(ISNUMBER(J21),J21&gt;=0)),OR(K21="",COUNTIF(Listas!$BC$2:$BC$3,K21)&gt;0))),"Dato inválido",IF(NOT(AND(A21&lt;&gt;"",B21&lt;&gt;"",D21&lt;&gt;"",E21&lt;&gt;"",F21&lt;&gt;"",H21&lt;&gt;"")),"Incompleta","OK")))</f>
        <v/>
      </c>
    </row>
    <row r="22">
      <c r="A22" s="8" t="n"/>
      <c r="B22" s="8" t="n"/>
      <c r="C22" s="8" t="n"/>
      <c r="D22" s="13" t="n"/>
      <c r="E22" s="13" t="n"/>
      <c r="F22" s="8" t="n"/>
      <c r="G22" s="15">
        <f>IFERROR(VLOOKUP(F22,Listas!$DK$2:$DL$250,2,FALSE),"")</f>
        <v/>
      </c>
      <c r="H22" s="14" t="n"/>
      <c r="I22" s="14" t="n"/>
      <c r="J22" s="16" t="n"/>
      <c r="K22" s="16" t="n"/>
      <c r="L22" s="8" t="n"/>
      <c r="N22" s="17">
        <f>IF(NOT(OR(A22&lt;&gt;"",B22&lt;&gt;"",C22&lt;&gt;"",D22&lt;&gt;"",E22&lt;&gt;"",F22&lt;&gt;"",H22&lt;&gt;"",I22&lt;&gt;"",J22&lt;&gt;"",K22&lt;&gt;"",L22&lt;&gt;"")),"",IF(NOT(AND(OR(B22="",COUNTIF('2. Proyectos'!$A$5:$A$54,B22)&gt;0),OR(C22="",COUNTIF(Listas!$DE$2:$DE$6,C22)&gt;0),OR(D22="",AND(ISNUMBER(D22),D22&gt;=2018,D22&lt;=2025)),OR(E22="",AND(ISNUMBER(E22),E22&gt;=1,E22&lt;=12)),OR(F22="",COUNTIF(Listas!$H$2:$H$250,F22)&gt;0),OR(H22="",AND(ISNUMBER(H22),H22&gt;0)),OR(I22="",AND(ISNUMBER(I22),I22&gt;0)),OR(J22="",AND(ISNUMBER(J22),J22&gt;=0)),OR(K22="",COUNTIF(Listas!$BC$2:$BC$3,K22)&gt;0))),"Dato inválido",IF(NOT(AND(A22&lt;&gt;"",B22&lt;&gt;"",D22&lt;&gt;"",E22&lt;&gt;"",F22&lt;&gt;"",H22&lt;&gt;"")),"Incompleta","OK")))</f>
        <v/>
      </c>
    </row>
    <row r="23">
      <c r="A23" s="6" t="n"/>
      <c r="B23" s="6" t="n"/>
      <c r="C23" s="6" t="n"/>
      <c r="D23" s="18" t="n"/>
      <c r="E23" s="18" t="n"/>
      <c r="F23" s="6" t="n"/>
      <c r="G23" s="15">
        <f>IFERROR(VLOOKUP(F23,Listas!$DK$2:$DL$250,2,FALSE),"")</f>
        <v/>
      </c>
      <c r="H23" s="19" t="n"/>
      <c r="I23" s="19" t="n"/>
      <c r="J23" s="20" t="n"/>
      <c r="K23" s="20" t="n"/>
      <c r="L23" s="6" t="n"/>
      <c r="N23" s="17">
        <f>IF(NOT(OR(A23&lt;&gt;"",B23&lt;&gt;"",C23&lt;&gt;"",D23&lt;&gt;"",E23&lt;&gt;"",F23&lt;&gt;"",H23&lt;&gt;"",I23&lt;&gt;"",J23&lt;&gt;"",K23&lt;&gt;"",L23&lt;&gt;"")),"",IF(NOT(AND(OR(B23="",COUNTIF('2. Proyectos'!$A$5:$A$54,B23)&gt;0),OR(C23="",COUNTIF(Listas!$DE$2:$DE$6,C23)&gt;0),OR(D23="",AND(ISNUMBER(D23),D23&gt;=2018,D23&lt;=2025)),OR(E23="",AND(ISNUMBER(E23),E23&gt;=1,E23&lt;=12)),OR(F23="",COUNTIF(Listas!$H$2:$H$250,F23)&gt;0),OR(H23="",AND(ISNUMBER(H23),H23&gt;0)),OR(I23="",AND(ISNUMBER(I23),I23&gt;0)),OR(J23="",AND(ISNUMBER(J23),J23&gt;=0)),OR(K23="",COUNTIF(Listas!$BC$2:$BC$3,K23)&gt;0))),"Dato inválido",IF(NOT(AND(A23&lt;&gt;"",B23&lt;&gt;"",D23&lt;&gt;"",E23&lt;&gt;"",F23&lt;&gt;"",H23&lt;&gt;"")),"Incompleta","OK")))</f>
        <v/>
      </c>
    </row>
    <row r="24">
      <c r="A24" s="8" t="n"/>
      <c r="B24" s="8" t="n"/>
      <c r="C24" s="8" t="n"/>
      <c r="D24" s="13" t="n"/>
      <c r="E24" s="13" t="n"/>
      <c r="F24" s="8" t="n"/>
      <c r="G24" s="15">
        <f>IFERROR(VLOOKUP(F24,Listas!$DK$2:$DL$250,2,FALSE),"")</f>
        <v/>
      </c>
      <c r="H24" s="14" t="n"/>
      <c r="I24" s="14" t="n"/>
      <c r="J24" s="16" t="n"/>
      <c r="K24" s="16" t="n"/>
      <c r="L24" s="8" t="n"/>
      <c r="N24" s="17">
        <f>IF(NOT(OR(A24&lt;&gt;"",B24&lt;&gt;"",C24&lt;&gt;"",D24&lt;&gt;"",E24&lt;&gt;"",F24&lt;&gt;"",H24&lt;&gt;"",I24&lt;&gt;"",J24&lt;&gt;"",K24&lt;&gt;"",L24&lt;&gt;"")),"",IF(NOT(AND(OR(B24="",COUNTIF('2. Proyectos'!$A$5:$A$54,B24)&gt;0),OR(C24="",COUNTIF(Listas!$DE$2:$DE$6,C24)&gt;0),OR(D24="",AND(ISNUMBER(D24),D24&gt;=2018,D24&lt;=2025)),OR(E24="",AND(ISNUMBER(E24),E24&gt;=1,E24&lt;=12)),OR(F24="",COUNTIF(Listas!$H$2:$H$250,F24)&gt;0),OR(H24="",AND(ISNUMBER(H24),H24&gt;0)),OR(I24="",AND(ISNUMBER(I24),I24&gt;0)),OR(J24="",AND(ISNUMBER(J24),J24&gt;=0)),OR(K24="",COUNTIF(Listas!$BC$2:$BC$3,K24)&gt;0))),"Dato inválido",IF(NOT(AND(A24&lt;&gt;"",B24&lt;&gt;"",D24&lt;&gt;"",E24&lt;&gt;"",F24&lt;&gt;"",H24&lt;&gt;"")),"Incompleta","OK")))</f>
        <v/>
      </c>
    </row>
    <row r="25">
      <c r="A25" s="6" t="n"/>
      <c r="B25" s="6" t="n"/>
      <c r="C25" s="6" t="n"/>
      <c r="D25" s="18" t="n"/>
      <c r="E25" s="18" t="n"/>
      <c r="F25" s="6" t="n"/>
      <c r="G25" s="15">
        <f>IFERROR(VLOOKUP(F25,Listas!$DK$2:$DL$250,2,FALSE),"")</f>
        <v/>
      </c>
      <c r="H25" s="19" t="n"/>
      <c r="I25" s="19" t="n"/>
      <c r="J25" s="20" t="n"/>
      <c r="K25" s="20" t="n"/>
      <c r="L25" s="6" t="n"/>
      <c r="N25" s="17">
        <f>IF(NOT(OR(A25&lt;&gt;"",B25&lt;&gt;"",C25&lt;&gt;"",D25&lt;&gt;"",E25&lt;&gt;"",F25&lt;&gt;"",H25&lt;&gt;"",I25&lt;&gt;"",J25&lt;&gt;"",K25&lt;&gt;"",L25&lt;&gt;"")),"",IF(NOT(AND(OR(B25="",COUNTIF('2. Proyectos'!$A$5:$A$54,B25)&gt;0),OR(C25="",COUNTIF(Listas!$DE$2:$DE$6,C25)&gt;0),OR(D25="",AND(ISNUMBER(D25),D25&gt;=2018,D25&lt;=2025)),OR(E25="",AND(ISNUMBER(E25),E25&gt;=1,E25&lt;=12)),OR(F25="",COUNTIF(Listas!$H$2:$H$250,F25)&gt;0),OR(H25="",AND(ISNUMBER(H25),H25&gt;0)),OR(I25="",AND(ISNUMBER(I25),I25&gt;0)),OR(J25="",AND(ISNUMBER(J25),J25&gt;=0)),OR(K25="",COUNTIF(Listas!$BC$2:$BC$3,K25)&gt;0))),"Dato inválido",IF(NOT(AND(A25&lt;&gt;"",B25&lt;&gt;"",D25&lt;&gt;"",E25&lt;&gt;"",F25&lt;&gt;"",H25&lt;&gt;"")),"Incompleta","OK")))</f>
        <v/>
      </c>
    </row>
    <row r="26">
      <c r="A26" s="8" t="n"/>
      <c r="B26" s="8" t="n"/>
      <c r="C26" s="8" t="n"/>
      <c r="D26" s="13" t="n"/>
      <c r="E26" s="13" t="n"/>
      <c r="F26" s="8" t="n"/>
      <c r="G26" s="15">
        <f>IFERROR(VLOOKUP(F26,Listas!$DK$2:$DL$250,2,FALSE),"")</f>
        <v/>
      </c>
      <c r="H26" s="14" t="n"/>
      <c r="I26" s="14" t="n"/>
      <c r="J26" s="16" t="n"/>
      <c r="K26" s="16" t="n"/>
      <c r="L26" s="8" t="n"/>
      <c r="N26" s="17">
        <f>IF(NOT(OR(A26&lt;&gt;"",B26&lt;&gt;"",C26&lt;&gt;"",D26&lt;&gt;"",E26&lt;&gt;"",F26&lt;&gt;"",H26&lt;&gt;"",I26&lt;&gt;"",J26&lt;&gt;"",K26&lt;&gt;"",L26&lt;&gt;"")),"",IF(NOT(AND(OR(B26="",COUNTIF('2. Proyectos'!$A$5:$A$54,B26)&gt;0),OR(C26="",COUNTIF(Listas!$DE$2:$DE$6,C26)&gt;0),OR(D26="",AND(ISNUMBER(D26),D26&gt;=2018,D26&lt;=2025)),OR(E26="",AND(ISNUMBER(E26),E26&gt;=1,E26&lt;=12)),OR(F26="",COUNTIF(Listas!$H$2:$H$250,F26)&gt;0),OR(H26="",AND(ISNUMBER(H26),H26&gt;0)),OR(I26="",AND(ISNUMBER(I26),I26&gt;0)),OR(J26="",AND(ISNUMBER(J26),J26&gt;=0)),OR(K26="",COUNTIF(Listas!$BC$2:$BC$3,K26)&gt;0))),"Dato inválido",IF(NOT(AND(A26&lt;&gt;"",B26&lt;&gt;"",D26&lt;&gt;"",E26&lt;&gt;"",F26&lt;&gt;"",H26&lt;&gt;"")),"Incompleta","OK")))</f>
        <v/>
      </c>
    </row>
    <row r="27">
      <c r="A27" s="6" t="n"/>
      <c r="B27" s="6" t="n"/>
      <c r="C27" s="6" t="n"/>
      <c r="D27" s="18" t="n"/>
      <c r="E27" s="18" t="n"/>
      <c r="F27" s="6" t="n"/>
      <c r="G27" s="15">
        <f>IFERROR(VLOOKUP(F27,Listas!$DK$2:$DL$250,2,FALSE),"")</f>
        <v/>
      </c>
      <c r="H27" s="19" t="n"/>
      <c r="I27" s="19" t="n"/>
      <c r="J27" s="20" t="n"/>
      <c r="K27" s="20" t="n"/>
      <c r="L27" s="6" t="n"/>
      <c r="N27" s="17">
        <f>IF(NOT(OR(A27&lt;&gt;"",B27&lt;&gt;"",C27&lt;&gt;"",D27&lt;&gt;"",E27&lt;&gt;"",F27&lt;&gt;"",H27&lt;&gt;"",I27&lt;&gt;"",J27&lt;&gt;"",K27&lt;&gt;"",L27&lt;&gt;"")),"",IF(NOT(AND(OR(B27="",COUNTIF('2. Proyectos'!$A$5:$A$54,B27)&gt;0),OR(C27="",COUNTIF(Listas!$DE$2:$DE$6,C27)&gt;0),OR(D27="",AND(ISNUMBER(D27),D27&gt;=2018,D27&lt;=2025)),OR(E27="",AND(ISNUMBER(E27),E27&gt;=1,E27&lt;=12)),OR(F27="",COUNTIF(Listas!$H$2:$H$250,F27)&gt;0),OR(H27="",AND(ISNUMBER(H27),H27&gt;0)),OR(I27="",AND(ISNUMBER(I27),I27&gt;0)),OR(J27="",AND(ISNUMBER(J27),J27&gt;=0)),OR(K27="",COUNTIF(Listas!$BC$2:$BC$3,K27)&gt;0))),"Dato inválido",IF(NOT(AND(A27&lt;&gt;"",B27&lt;&gt;"",D27&lt;&gt;"",E27&lt;&gt;"",F27&lt;&gt;"",H27&lt;&gt;"")),"Incompleta","OK")))</f>
        <v/>
      </c>
    </row>
    <row r="28">
      <c r="A28" s="8" t="n"/>
      <c r="B28" s="8" t="n"/>
      <c r="C28" s="8" t="n"/>
      <c r="D28" s="13" t="n"/>
      <c r="E28" s="13" t="n"/>
      <c r="F28" s="8" t="n"/>
      <c r="G28" s="15">
        <f>IFERROR(VLOOKUP(F28,Listas!$DK$2:$DL$250,2,FALSE),"")</f>
        <v/>
      </c>
      <c r="H28" s="14" t="n"/>
      <c r="I28" s="14" t="n"/>
      <c r="J28" s="16" t="n"/>
      <c r="K28" s="16" t="n"/>
      <c r="L28" s="8" t="n"/>
      <c r="N28" s="17">
        <f>IF(NOT(OR(A28&lt;&gt;"",B28&lt;&gt;"",C28&lt;&gt;"",D28&lt;&gt;"",E28&lt;&gt;"",F28&lt;&gt;"",H28&lt;&gt;"",I28&lt;&gt;"",J28&lt;&gt;"",K28&lt;&gt;"",L28&lt;&gt;"")),"",IF(NOT(AND(OR(B28="",COUNTIF('2. Proyectos'!$A$5:$A$54,B28)&gt;0),OR(C28="",COUNTIF(Listas!$DE$2:$DE$6,C28)&gt;0),OR(D28="",AND(ISNUMBER(D28),D28&gt;=2018,D28&lt;=2025)),OR(E28="",AND(ISNUMBER(E28),E28&gt;=1,E28&lt;=12)),OR(F28="",COUNTIF(Listas!$H$2:$H$250,F28)&gt;0),OR(H28="",AND(ISNUMBER(H28),H28&gt;0)),OR(I28="",AND(ISNUMBER(I28),I28&gt;0)),OR(J28="",AND(ISNUMBER(J28),J28&gt;=0)),OR(K28="",COUNTIF(Listas!$BC$2:$BC$3,K28)&gt;0))),"Dato inválido",IF(NOT(AND(A28&lt;&gt;"",B28&lt;&gt;"",D28&lt;&gt;"",E28&lt;&gt;"",F28&lt;&gt;"",H28&lt;&gt;"")),"Incompleta","OK")))</f>
        <v/>
      </c>
    </row>
    <row r="29">
      <c r="A29" s="6" t="n"/>
      <c r="B29" s="6" t="n"/>
      <c r="C29" s="6" t="n"/>
      <c r="D29" s="18" t="n"/>
      <c r="E29" s="18" t="n"/>
      <c r="F29" s="6" t="n"/>
      <c r="G29" s="15">
        <f>IFERROR(VLOOKUP(F29,Listas!$DK$2:$DL$250,2,FALSE),"")</f>
        <v/>
      </c>
      <c r="H29" s="19" t="n"/>
      <c r="I29" s="19" t="n"/>
      <c r="J29" s="20" t="n"/>
      <c r="K29" s="20" t="n"/>
      <c r="L29" s="6" t="n"/>
      <c r="N29" s="17">
        <f>IF(NOT(OR(A29&lt;&gt;"",B29&lt;&gt;"",C29&lt;&gt;"",D29&lt;&gt;"",E29&lt;&gt;"",F29&lt;&gt;"",H29&lt;&gt;"",I29&lt;&gt;"",J29&lt;&gt;"",K29&lt;&gt;"",L29&lt;&gt;"")),"",IF(NOT(AND(OR(B29="",COUNTIF('2. Proyectos'!$A$5:$A$54,B29)&gt;0),OR(C29="",COUNTIF(Listas!$DE$2:$DE$6,C29)&gt;0),OR(D29="",AND(ISNUMBER(D29),D29&gt;=2018,D29&lt;=2025)),OR(E29="",AND(ISNUMBER(E29),E29&gt;=1,E29&lt;=12)),OR(F29="",COUNTIF(Listas!$H$2:$H$250,F29)&gt;0),OR(H29="",AND(ISNUMBER(H29),H29&gt;0)),OR(I29="",AND(ISNUMBER(I29),I29&gt;0)),OR(J29="",AND(ISNUMBER(J29),J29&gt;=0)),OR(K29="",COUNTIF(Listas!$BC$2:$BC$3,K29)&gt;0))),"Dato inválido",IF(NOT(AND(A29&lt;&gt;"",B29&lt;&gt;"",D29&lt;&gt;"",E29&lt;&gt;"",F29&lt;&gt;"",H29&lt;&gt;"")),"Incompleta","OK")))</f>
        <v/>
      </c>
    </row>
    <row r="30">
      <c r="A30" s="8" t="n"/>
      <c r="B30" s="8" t="n"/>
      <c r="C30" s="8" t="n"/>
      <c r="D30" s="13" t="n"/>
      <c r="E30" s="13" t="n"/>
      <c r="F30" s="8" t="n"/>
      <c r="G30" s="15">
        <f>IFERROR(VLOOKUP(F30,Listas!$DK$2:$DL$250,2,FALSE),"")</f>
        <v/>
      </c>
      <c r="H30" s="14" t="n"/>
      <c r="I30" s="14" t="n"/>
      <c r="J30" s="16" t="n"/>
      <c r="K30" s="16" t="n"/>
      <c r="L30" s="8" t="n"/>
      <c r="N30" s="17">
        <f>IF(NOT(OR(A30&lt;&gt;"",B30&lt;&gt;"",C30&lt;&gt;"",D30&lt;&gt;"",E30&lt;&gt;"",F30&lt;&gt;"",H30&lt;&gt;"",I30&lt;&gt;"",J30&lt;&gt;"",K30&lt;&gt;"",L30&lt;&gt;"")),"",IF(NOT(AND(OR(B30="",COUNTIF('2. Proyectos'!$A$5:$A$54,B30)&gt;0),OR(C30="",COUNTIF(Listas!$DE$2:$DE$6,C30)&gt;0),OR(D30="",AND(ISNUMBER(D30),D30&gt;=2018,D30&lt;=2025)),OR(E30="",AND(ISNUMBER(E30),E30&gt;=1,E30&lt;=12)),OR(F30="",COUNTIF(Listas!$H$2:$H$250,F30)&gt;0),OR(H30="",AND(ISNUMBER(H30),H30&gt;0)),OR(I30="",AND(ISNUMBER(I30),I30&gt;0)),OR(J30="",AND(ISNUMBER(J30),J30&gt;=0)),OR(K30="",COUNTIF(Listas!$BC$2:$BC$3,K30)&gt;0))),"Dato inválido",IF(NOT(AND(A30&lt;&gt;"",B30&lt;&gt;"",D30&lt;&gt;"",E30&lt;&gt;"",F30&lt;&gt;"",H30&lt;&gt;"")),"Incompleta","OK")))</f>
        <v/>
      </c>
    </row>
    <row r="31">
      <c r="A31" s="6" t="n"/>
      <c r="B31" s="6" t="n"/>
      <c r="C31" s="6" t="n"/>
      <c r="D31" s="18" t="n"/>
      <c r="E31" s="18" t="n"/>
      <c r="F31" s="6" t="n"/>
      <c r="G31" s="15">
        <f>IFERROR(VLOOKUP(F31,Listas!$DK$2:$DL$250,2,FALSE),"")</f>
        <v/>
      </c>
      <c r="H31" s="19" t="n"/>
      <c r="I31" s="19" t="n"/>
      <c r="J31" s="20" t="n"/>
      <c r="K31" s="20" t="n"/>
      <c r="L31" s="6" t="n"/>
      <c r="N31" s="17">
        <f>IF(NOT(OR(A31&lt;&gt;"",B31&lt;&gt;"",C31&lt;&gt;"",D31&lt;&gt;"",E31&lt;&gt;"",F31&lt;&gt;"",H31&lt;&gt;"",I31&lt;&gt;"",J31&lt;&gt;"",K31&lt;&gt;"",L31&lt;&gt;"")),"",IF(NOT(AND(OR(B31="",COUNTIF('2. Proyectos'!$A$5:$A$54,B31)&gt;0),OR(C31="",COUNTIF(Listas!$DE$2:$DE$6,C31)&gt;0),OR(D31="",AND(ISNUMBER(D31),D31&gt;=2018,D31&lt;=2025)),OR(E31="",AND(ISNUMBER(E31),E31&gt;=1,E31&lt;=12)),OR(F31="",COUNTIF(Listas!$H$2:$H$250,F31)&gt;0),OR(H31="",AND(ISNUMBER(H31),H31&gt;0)),OR(I31="",AND(ISNUMBER(I31),I31&gt;0)),OR(J31="",AND(ISNUMBER(J31),J31&gt;=0)),OR(K31="",COUNTIF(Listas!$BC$2:$BC$3,K31)&gt;0))),"Dato inválido",IF(NOT(AND(A31&lt;&gt;"",B31&lt;&gt;"",D31&lt;&gt;"",E31&lt;&gt;"",F31&lt;&gt;"",H31&lt;&gt;"")),"Incompleta","OK")))</f>
        <v/>
      </c>
    </row>
    <row r="32">
      <c r="A32" s="8" t="n"/>
      <c r="B32" s="8" t="n"/>
      <c r="C32" s="8" t="n"/>
      <c r="D32" s="13" t="n"/>
      <c r="E32" s="13" t="n"/>
      <c r="F32" s="8" t="n"/>
      <c r="G32" s="15">
        <f>IFERROR(VLOOKUP(F32,Listas!$DK$2:$DL$250,2,FALSE),"")</f>
        <v/>
      </c>
      <c r="H32" s="14" t="n"/>
      <c r="I32" s="14" t="n"/>
      <c r="J32" s="16" t="n"/>
      <c r="K32" s="16" t="n"/>
      <c r="L32" s="8" t="n"/>
      <c r="N32" s="17">
        <f>IF(NOT(OR(A32&lt;&gt;"",B32&lt;&gt;"",C32&lt;&gt;"",D32&lt;&gt;"",E32&lt;&gt;"",F32&lt;&gt;"",H32&lt;&gt;"",I32&lt;&gt;"",J32&lt;&gt;"",K32&lt;&gt;"",L32&lt;&gt;"")),"",IF(NOT(AND(OR(B32="",COUNTIF('2. Proyectos'!$A$5:$A$54,B32)&gt;0),OR(C32="",COUNTIF(Listas!$DE$2:$DE$6,C32)&gt;0),OR(D32="",AND(ISNUMBER(D32),D32&gt;=2018,D32&lt;=2025)),OR(E32="",AND(ISNUMBER(E32),E32&gt;=1,E32&lt;=12)),OR(F32="",COUNTIF(Listas!$H$2:$H$250,F32)&gt;0),OR(H32="",AND(ISNUMBER(H32),H32&gt;0)),OR(I32="",AND(ISNUMBER(I32),I32&gt;0)),OR(J32="",AND(ISNUMBER(J32),J32&gt;=0)),OR(K32="",COUNTIF(Listas!$BC$2:$BC$3,K32)&gt;0))),"Dato inválido",IF(NOT(AND(A32&lt;&gt;"",B32&lt;&gt;"",D32&lt;&gt;"",E32&lt;&gt;"",F32&lt;&gt;"",H32&lt;&gt;"")),"Incompleta","OK")))</f>
        <v/>
      </c>
    </row>
    <row r="33">
      <c r="A33" s="6" t="n"/>
      <c r="B33" s="6" t="n"/>
      <c r="C33" s="6" t="n"/>
      <c r="D33" s="18" t="n"/>
      <c r="E33" s="18" t="n"/>
      <c r="F33" s="6" t="n"/>
      <c r="G33" s="15">
        <f>IFERROR(VLOOKUP(F33,Listas!$DK$2:$DL$250,2,FALSE),"")</f>
        <v/>
      </c>
      <c r="H33" s="19" t="n"/>
      <c r="I33" s="19" t="n"/>
      <c r="J33" s="20" t="n"/>
      <c r="K33" s="20" t="n"/>
      <c r="L33" s="6" t="n"/>
      <c r="N33" s="17">
        <f>IF(NOT(OR(A33&lt;&gt;"",B33&lt;&gt;"",C33&lt;&gt;"",D33&lt;&gt;"",E33&lt;&gt;"",F33&lt;&gt;"",H33&lt;&gt;"",I33&lt;&gt;"",J33&lt;&gt;"",K33&lt;&gt;"",L33&lt;&gt;"")),"",IF(NOT(AND(OR(B33="",COUNTIF('2. Proyectos'!$A$5:$A$54,B33)&gt;0),OR(C33="",COUNTIF(Listas!$DE$2:$DE$6,C33)&gt;0),OR(D33="",AND(ISNUMBER(D33),D33&gt;=2018,D33&lt;=2025)),OR(E33="",AND(ISNUMBER(E33),E33&gt;=1,E33&lt;=12)),OR(F33="",COUNTIF(Listas!$H$2:$H$250,F33)&gt;0),OR(H33="",AND(ISNUMBER(H33),H33&gt;0)),OR(I33="",AND(ISNUMBER(I33),I33&gt;0)),OR(J33="",AND(ISNUMBER(J33),J33&gt;=0)),OR(K33="",COUNTIF(Listas!$BC$2:$BC$3,K33)&gt;0))),"Dato inválido",IF(NOT(AND(A33&lt;&gt;"",B33&lt;&gt;"",D33&lt;&gt;"",E33&lt;&gt;"",F33&lt;&gt;"",H33&lt;&gt;"")),"Incompleta","OK")))</f>
        <v/>
      </c>
    </row>
    <row r="34">
      <c r="A34" s="8" t="n"/>
      <c r="B34" s="8" t="n"/>
      <c r="C34" s="8" t="n"/>
      <c r="D34" s="13" t="n"/>
      <c r="E34" s="13" t="n"/>
      <c r="F34" s="8" t="n"/>
      <c r="G34" s="15">
        <f>IFERROR(VLOOKUP(F34,Listas!$DK$2:$DL$250,2,FALSE),"")</f>
        <v/>
      </c>
      <c r="H34" s="14" t="n"/>
      <c r="I34" s="14" t="n"/>
      <c r="J34" s="16" t="n"/>
      <c r="K34" s="16" t="n"/>
      <c r="L34" s="8" t="n"/>
      <c r="N34" s="17">
        <f>IF(NOT(OR(A34&lt;&gt;"",B34&lt;&gt;"",C34&lt;&gt;"",D34&lt;&gt;"",E34&lt;&gt;"",F34&lt;&gt;"",H34&lt;&gt;"",I34&lt;&gt;"",J34&lt;&gt;"",K34&lt;&gt;"",L34&lt;&gt;"")),"",IF(NOT(AND(OR(B34="",COUNTIF('2. Proyectos'!$A$5:$A$54,B34)&gt;0),OR(C34="",COUNTIF(Listas!$DE$2:$DE$6,C34)&gt;0),OR(D34="",AND(ISNUMBER(D34),D34&gt;=2018,D34&lt;=2025)),OR(E34="",AND(ISNUMBER(E34),E34&gt;=1,E34&lt;=12)),OR(F34="",COUNTIF(Listas!$H$2:$H$250,F34)&gt;0),OR(H34="",AND(ISNUMBER(H34),H34&gt;0)),OR(I34="",AND(ISNUMBER(I34),I34&gt;0)),OR(J34="",AND(ISNUMBER(J34),J34&gt;=0)),OR(K34="",COUNTIF(Listas!$BC$2:$BC$3,K34)&gt;0))),"Dato inválido",IF(NOT(AND(A34&lt;&gt;"",B34&lt;&gt;"",D34&lt;&gt;"",E34&lt;&gt;"",F34&lt;&gt;"",H34&lt;&gt;"")),"Incompleta","OK")))</f>
        <v/>
      </c>
    </row>
    <row r="35">
      <c r="A35" s="6" t="n"/>
      <c r="B35" s="6" t="n"/>
      <c r="C35" s="6" t="n"/>
      <c r="D35" s="18" t="n"/>
      <c r="E35" s="18" t="n"/>
      <c r="F35" s="6" t="n"/>
      <c r="G35" s="15">
        <f>IFERROR(VLOOKUP(F35,Listas!$DK$2:$DL$250,2,FALSE),"")</f>
        <v/>
      </c>
      <c r="H35" s="19" t="n"/>
      <c r="I35" s="19" t="n"/>
      <c r="J35" s="20" t="n"/>
      <c r="K35" s="20" t="n"/>
      <c r="L35" s="6" t="n"/>
      <c r="N35" s="17">
        <f>IF(NOT(OR(A35&lt;&gt;"",B35&lt;&gt;"",C35&lt;&gt;"",D35&lt;&gt;"",E35&lt;&gt;"",F35&lt;&gt;"",H35&lt;&gt;"",I35&lt;&gt;"",J35&lt;&gt;"",K35&lt;&gt;"",L35&lt;&gt;"")),"",IF(NOT(AND(OR(B35="",COUNTIF('2. Proyectos'!$A$5:$A$54,B35)&gt;0),OR(C35="",COUNTIF(Listas!$DE$2:$DE$6,C35)&gt;0),OR(D35="",AND(ISNUMBER(D35),D35&gt;=2018,D35&lt;=2025)),OR(E35="",AND(ISNUMBER(E35),E35&gt;=1,E35&lt;=12)),OR(F35="",COUNTIF(Listas!$H$2:$H$250,F35)&gt;0),OR(H35="",AND(ISNUMBER(H35),H35&gt;0)),OR(I35="",AND(ISNUMBER(I35),I35&gt;0)),OR(J35="",AND(ISNUMBER(J35),J35&gt;=0)),OR(K35="",COUNTIF(Listas!$BC$2:$BC$3,K35)&gt;0))),"Dato inválido",IF(NOT(AND(A35&lt;&gt;"",B35&lt;&gt;"",D35&lt;&gt;"",E35&lt;&gt;"",F35&lt;&gt;"",H35&lt;&gt;"")),"Incompleta","OK")))</f>
        <v/>
      </c>
    </row>
    <row r="36">
      <c r="A36" s="8" t="n"/>
      <c r="B36" s="8" t="n"/>
      <c r="C36" s="8" t="n"/>
      <c r="D36" s="13" t="n"/>
      <c r="E36" s="13" t="n"/>
      <c r="F36" s="8" t="n"/>
      <c r="G36" s="15">
        <f>IFERROR(VLOOKUP(F36,Listas!$DK$2:$DL$250,2,FALSE),"")</f>
        <v/>
      </c>
      <c r="H36" s="14" t="n"/>
      <c r="I36" s="14" t="n"/>
      <c r="J36" s="16" t="n"/>
      <c r="K36" s="16" t="n"/>
      <c r="L36" s="8" t="n"/>
      <c r="N36" s="17">
        <f>IF(NOT(OR(A36&lt;&gt;"",B36&lt;&gt;"",C36&lt;&gt;"",D36&lt;&gt;"",E36&lt;&gt;"",F36&lt;&gt;"",H36&lt;&gt;"",I36&lt;&gt;"",J36&lt;&gt;"",K36&lt;&gt;"",L36&lt;&gt;"")),"",IF(NOT(AND(OR(B36="",COUNTIF('2. Proyectos'!$A$5:$A$54,B36)&gt;0),OR(C36="",COUNTIF(Listas!$DE$2:$DE$6,C36)&gt;0),OR(D36="",AND(ISNUMBER(D36),D36&gt;=2018,D36&lt;=2025)),OR(E36="",AND(ISNUMBER(E36),E36&gt;=1,E36&lt;=12)),OR(F36="",COUNTIF(Listas!$H$2:$H$250,F36)&gt;0),OR(H36="",AND(ISNUMBER(H36),H36&gt;0)),OR(I36="",AND(ISNUMBER(I36),I36&gt;0)),OR(J36="",AND(ISNUMBER(J36),J36&gt;=0)),OR(K36="",COUNTIF(Listas!$BC$2:$BC$3,K36)&gt;0))),"Dato inválido",IF(NOT(AND(A36&lt;&gt;"",B36&lt;&gt;"",D36&lt;&gt;"",E36&lt;&gt;"",F36&lt;&gt;"",H36&lt;&gt;"")),"Incompleta","OK")))</f>
        <v/>
      </c>
    </row>
    <row r="37">
      <c r="A37" s="6" t="n"/>
      <c r="B37" s="6" t="n"/>
      <c r="C37" s="6" t="n"/>
      <c r="D37" s="18" t="n"/>
      <c r="E37" s="18" t="n"/>
      <c r="F37" s="6" t="n"/>
      <c r="G37" s="15">
        <f>IFERROR(VLOOKUP(F37,Listas!$DK$2:$DL$250,2,FALSE),"")</f>
        <v/>
      </c>
      <c r="H37" s="19" t="n"/>
      <c r="I37" s="19" t="n"/>
      <c r="J37" s="20" t="n"/>
      <c r="K37" s="20" t="n"/>
      <c r="L37" s="6" t="n"/>
      <c r="N37" s="17">
        <f>IF(NOT(OR(A37&lt;&gt;"",B37&lt;&gt;"",C37&lt;&gt;"",D37&lt;&gt;"",E37&lt;&gt;"",F37&lt;&gt;"",H37&lt;&gt;"",I37&lt;&gt;"",J37&lt;&gt;"",K37&lt;&gt;"",L37&lt;&gt;"")),"",IF(NOT(AND(OR(B37="",COUNTIF('2. Proyectos'!$A$5:$A$54,B37)&gt;0),OR(C37="",COUNTIF(Listas!$DE$2:$DE$6,C37)&gt;0),OR(D37="",AND(ISNUMBER(D37),D37&gt;=2018,D37&lt;=2025)),OR(E37="",AND(ISNUMBER(E37),E37&gt;=1,E37&lt;=12)),OR(F37="",COUNTIF(Listas!$H$2:$H$250,F37)&gt;0),OR(H37="",AND(ISNUMBER(H37),H37&gt;0)),OR(I37="",AND(ISNUMBER(I37),I37&gt;0)),OR(J37="",AND(ISNUMBER(J37),J37&gt;=0)),OR(K37="",COUNTIF(Listas!$BC$2:$BC$3,K37)&gt;0))),"Dato inválido",IF(NOT(AND(A37&lt;&gt;"",B37&lt;&gt;"",D37&lt;&gt;"",E37&lt;&gt;"",F37&lt;&gt;"",H37&lt;&gt;"")),"Incompleta","OK")))</f>
        <v/>
      </c>
    </row>
    <row r="38">
      <c r="A38" s="8" t="n"/>
      <c r="B38" s="8" t="n"/>
      <c r="C38" s="8" t="n"/>
      <c r="D38" s="13" t="n"/>
      <c r="E38" s="13" t="n"/>
      <c r="F38" s="8" t="n"/>
      <c r="G38" s="15">
        <f>IFERROR(VLOOKUP(F38,Listas!$DK$2:$DL$250,2,FALSE),"")</f>
        <v/>
      </c>
      <c r="H38" s="14" t="n"/>
      <c r="I38" s="14" t="n"/>
      <c r="J38" s="16" t="n"/>
      <c r="K38" s="16" t="n"/>
      <c r="L38" s="8" t="n"/>
      <c r="N38" s="17">
        <f>IF(NOT(OR(A38&lt;&gt;"",B38&lt;&gt;"",C38&lt;&gt;"",D38&lt;&gt;"",E38&lt;&gt;"",F38&lt;&gt;"",H38&lt;&gt;"",I38&lt;&gt;"",J38&lt;&gt;"",K38&lt;&gt;"",L38&lt;&gt;"")),"",IF(NOT(AND(OR(B38="",COUNTIF('2. Proyectos'!$A$5:$A$54,B38)&gt;0),OR(C38="",COUNTIF(Listas!$DE$2:$DE$6,C38)&gt;0),OR(D38="",AND(ISNUMBER(D38),D38&gt;=2018,D38&lt;=2025)),OR(E38="",AND(ISNUMBER(E38),E38&gt;=1,E38&lt;=12)),OR(F38="",COUNTIF(Listas!$H$2:$H$250,F38)&gt;0),OR(H38="",AND(ISNUMBER(H38),H38&gt;0)),OR(I38="",AND(ISNUMBER(I38),I38&gt;0)),OR(J38="",AND(ISNUMBER(J38),J38&gt;=0)),OR(K38="",COUNTIF(Listas!$BC$2:$BC$3,K38)&gt;0))),"Dato inválido",IF(NOT(AND(A38&lt;&gt;"",B38&lt;&gt;"",D38&lt;&gt;"",E38&lt;&gt;"",F38&lt;&gt;"",H38&lt;&gt;"")),"Incompleta","OK")))</f>
        <v/>
      </c>
    </row>
    <row r="39">
      <c r="A39" s="6" t="n"/>
      <c r="B39" s="6" t="n"/>
      <c r="C39" s="6" t="n"/>
      <c r="D39" s="18" t="n"/>
      <c r="E39" s="18" t="n"/>
      <c r="F39" s="6" t="n"/>
      <c r="G39" s="15">
        <f>IFERROR(VLOOKUP(F39,Listas!$DK$2:$DL$250,2,FALSE),"")</f>
        <v/>
      </c>
      <c r="H39" s="19" t="n"/>
      <c r="I39" s="19" t="n"/>
      <c r="J39" s="20" t="n"/>
      <c r="K39" s="20" t="n"/>
      <c r="L39" s="6" t="n"/>
      <c r="N39" s="17">
        <f>IF(NOT(OR(A39&lt;&gt;"",B39&lt;&gt;"",C39&lt;&gt;"",D39&lt;&gt;"",E39&lt;&gt;"",F39&lt;&gt;"",H39&lt;&gt;"",I39&lt;&gt;"",J39&lt;&gt;"",K39&lt;&gt;"",L39&lt;&gt;"")),"",IF(NOT(AND(OR(B39="",COUNTIF('2. Proyectos'!$A$5:$A$54,B39)&gt;0),OR(C39="",COUNTIF(Listas!$DE$2:$DE$6,C39)&gt;0),OR(D39="",AND(ISNUMBER(D39),D39&gt;=2018,D39&lt;=2025)),OR(E39="",AND(ISNUMBER(E39),E39&gt;=1,E39&lt;=12)),OR(F39="",COUNTIF(Listas!$H$2:$H$250,F39)&gt;0),OR(H39="",AND(ISNUMBER(H39),H39&gt;0)),OR(I39="",AND(ISNUMBER(I39),I39&gt;0)),OR(J39="",AND(ISNUMBER(J39),J39&gt;=0)),OR(K39="",COUNTIF(Listas!$BC$2:$BC$3,K39)&gt;0))),"Dato inválido",IF(NOT(AND(A39&lt;&gt;"",B39&lt;&gt;"",D39&lt;&gt;"",E39&lt;&gt;"",F39&lt;&gt;"",H39&lt;&gt;"")),"Incompleta","OK")))</f>
        <v/>
      </c>
    </row>
    <row r="40">
      <c r="A40" s="8" t="n"/>
      <c r="B40" s="8" t="n"/>
      <c r="C40" s="8" t="n"/>
      <c r="D40" s="13" t="n"/>
      <c r="E40" s="13" t="n"/>
      <c r="F40" s="8" t="n"/>
      <c r="G40" s="15">
        <f>IFERROR(VLOOKUP(F40,Listas!$DK$2:$DL$250,2,FALSE),"")</f>
        <v/>
      </c>
      <c r="H40" s="14" t="n"/>
      <c r="I40" s="14" t="n"/>
      <c r="J40" s="16" t="n"/>
      <c r="K40" s="16" t="n"/>
      <c r="L40" s="8" t="n"/>
      <c r="N40" s="17">
        <f>IF(NOT(OR(A40&lt;&gt;"",B40&lt;&gt;"",C40&lt;&gt;"",D40&lt;&gt;"",E40&lt;&gt;"",F40&lt;&gt;"",H40&lt;&gt;"",I40&lt;&gt;"",J40&lt;&gt;"",K40&lt;&gt;"",L40&lt;&gt;"")),"",IF(NOT(AND(OR(B40="",COUNTIF('2. Proyectos'!$A$5:$A$54,B40)&gt;0),OR(C40="",COUNTIF(Listas!$DE$2:$DE$6,C40)&gt;0),OR(D40="",AND(ISNUMBER(D40),D40&gt;=2018,D40&lt;=2025)),OR(E40="",AND(ISNUMBER(E40),E40&gt;=1,E40&lt;=12)),OR(F40="",COUNTIF(Listas!$H$2:$H$250,F40)&gt;0),OR(H40="",AND(ISNUMBER(H40),H40&gt;0)),OR(I40="",AND(ISNUMBER(I40),I40&gt;0)),OR(J40="",AND(ISNUMBER(J40),J40&gt;=0)),OR(K40="",COUNTIF(Listas!$BC$2:$BC$3,K40)&gt;0))),"Dato inválido",IF(NOT(AND(A40&lt;&gt;"",B40&lt;&gt;"",D40&lt;&gt;"",E40&lt;&gt;"",F40&lt;&gt;"",H40&lt;&gt;"")),"Incompleta","OK")))</f>
        <v/>
      </c>
    </row>
    <row r="41">
      <c r="A41" s="6" t="n"/>
      <c r="B41" s="6" t="n"/>
      <c r="C41" s="6" t="n"/>
      <c r="D41" s="18" t="n"/>
      <c r="E41" s="18" t="n"/>
      <c r="F41" s="6" t="n"/>
      <c r="G41" s="15">
        <f>IFERROR(VLOOKUP(F41,Listas!$DK$2:$DL$250,2,FALSE),"")</f>
        <v/>
      </c>
      <c r="H41" s="19" t="n"/>
      <c r="I41" s="19" t="n"/>
      <c r="J41" s="20" t="n"/>
      <c r="K41" s="20" t="n"/>
      <c r="L41" s="6" t="n"/>
      <c r="N41" s="17">
        <f>IF(NOT(OR(A41&lt;&gt;"",B41&lt;&gt;"",C41&lt;&gt;"",D41&lt;&gt;"",E41&lt;&gt;"",F41&lt;&gt;"",H41&lt;&gt;"",I41&lt;&gt;"",J41&lt;&gt;"",K41&lt;&gt;"",L41&lt;&gt;"")),"",IF(NOT(AND(OR(B41="",COUNTIF('2. Proyectos'!$A$5:$A$54,B41)&gt;0),OR(C41="",COUNTIF(Listas!$DE$2:$DE$6,C41)&gt;0),OR(D41="",AND(ISNUMBER(D41),D41&gt;=2018,D41&lt;=2025)),OR(E41="",AND(ISNUMBER(E41),E41&gt;=1,E41&lt;=12)),OR(F41="",COUNTIF(Listas!$H$2:$H$250,F41)&gt;0),OR(H41="",AND(ISNUMBER(H41),H41&gt;0)),OR(I41="",AND(ISNUMBER(I41),I41&gt;0)),OR(J41="",AND(ISNUMBER(J41),J41&gt;=0)),OR(K41="",COUNTIF(Listas!$BC$2:$BC$3,K41)&gt;0))),"Dato inválido",IF(NOT(AND(A41&lt;&gt;"",B41&lt;&gt;"",D41&lt;&gt;"",E41&lt;&gt;"",F41&lt;&gt;"",H41&lt;&gt;"")),"Incompleta","OK")))</f>
        <v/>
      </c>
    </row>
    <row r="42">
      <c r="A42" s="8" t="n"/>
      <c r="B42" s="8" t="n"/>
      <c r="C42" s="8" t="n"/>
      <c r="D42" s="13" t="n"/>
      <c r="E42" s="13" t="n"/>
      <c r="F42" s="8" t="n"/>
      <c r="G42" s="15">
        <f>IFERROR(VLOOKUP(F42,Listas!$DK$2:$DL$250,2,FALSE),"")</f>
        <v/>
      </c>
      <c r="H42" s="14" t="n"/>
      <c r="I42" s="14" t="n"/>
      <c r="J42" s="16" t="n"/>
      <c r="K42" s="16" t="n"/>
      <c r="L42" s="8" t="n"/>
      <c r="N42" s="17">
        <f>IF(NOT(OR(A42&lt;&gt;"",B42&lt;&gt;"",C42&lt;&gt;"",D42&lt;&gt;"",E42&lt;&gt;"",F42&lt;&gt;"",H42&lt;&gt;"",I42&lt;&gt;"",J42&lt;&gt;"",K42&lt;&gt;"",L42&lt;&gt;"")),"",IF(NOT(AND(OR(B42="",COUNTIF('2. Proyectos'!$A$5:$A$54,B42)&gt;0),OR(C42="",COUNTIF(Listas!$DE$2:$DE$6,C42)&gt;0),OR(D42="",AND(ISNUMBER(D42),D42&gt;=2018,D42&lt;=2025)),OR(E42="",AND(ISNUMBER(E42),E42&gt;=1,E42&lt;=12)),OR(F42="",COUNTIF(Listas!$H$2:$H$250,F42)&gt;0),OR(H42="",AND(ISNUMBER(H42),H42&gt;0)),OR(I42="",AND(ISNUMBER(I42),I42&gt;0)),OR(J42="",AND(ISNUMBER(J42),J42&gt;=0)),OR(K42="",COUNTIF(Listas!$BC$2:$BC$3,K42)&gt;0))),"Dato inválido",IF(NOT(AND(A42&lt;&gt;"",B42&lt;&gt;"",D42&lt;&gt;"",E42&lt;&gt;"",F42&lt;&gt;"",H42&lt;&gt;"")),"Incompleta","OK")))</f>
        <v/>
      </c>
    </row>
    <row r="43">
      <c r="A43" s="6" t="n"/>
      <c r="B43" s="6" t="n"/>
      <c r="C43" s="6" t="n"/>
      <c r="D43" s="18" t="n"/>
      <c r="E43" s="18" t="n"/>
      <c r="F43" s="6" t="n"/>
      <c r="G43" s="15">
        <f>IFERROR(VLOOKUP(F43,Listas!$DK$2:$DL$250,2,FALSE),"")</f>
        <v/>
      </c>
      <c r="H43" s="19" t="n"/>
      <c r="I43" s="19" t="n"/>
      <c r="J43" s="20" t="n"/>
      <c r="K43" s="20" t="n"/>
      <c r="L43" s="6" t="n"/>
      <c r="N43" s="17">
        <f>IF(NOT(OR(A43&lt;&gt;"",B43&lt;&gt;"",C43&lt;&gt;"",D43&lt;&gt;"",E43&lt;&gt;"",F43&lt;&gt;"",H43&lt;&gt;"",I43&lt;&gt;"",J43&lt;&gt;"",K43&lt;&gt;"",L43&lt;&gt;"")),"",IF(NOT(AND(OR(B43="",COUNTIF('2. Proyectos'!$A$5:$A$54,B43)&gt;0),OR(C43="",COUNTIF(Listas!$DE$2:$DE$6,C43)&gt;0),OR(D43="",AND(ISNUMBER(D43),D43&gt;=2018,D43&lt;=2025)),OR(E43="",AND(ISNUMBER(E43),E43&gt;=1,E43&lt;=12)),OR(F43="",COUNTIF(Listas!$H$2:$H$250,F43)&gt;0),OR(H43="",AND(ISNUMBER(H43),H43&gt;0)),OR(I43="",AND(ISNUMBER(I43),I43&gt;0)),OR(J43="",AND(ISNUMBER(J43),J43&gt;=0)),OR(K43="",COUNTIF(Listas!$BC$2:$BC$3,K43)&gt;0))),"Dato inválido",IF(NOT(AND(A43&lt;&gt;"",B43&lt;&gt;"",D43&lt;&gt;"",E43&lt;&gt;"",F43&lt;&gt;"",H43&lt;&gt;"")),"Incompleta","OK")))</f>
        <v/>
      </c>
    </row>
    <row r="44">
      <c r="A44" s="8" t="n"/>
      <c r="B44" s="8" t="n"/>
      <c r="C44" s="8" t="n"/>
      <c r="D44" s="13" t="n"/>
      <c r="E44" s="13" t="n"/>
      <c r="F44" s="8" t="n"/>
      <c r="G44" s="15">
        <f>IFERROR(VLOOKUP(F44,Listas!$DK$2:$DL$250,2,FALSE),"")</f>
        <v/>
      </c>
      <c r="H44" s="14" t="n"/>
      <c r="I44" s="14" t="n"/>
      <c r="J44" s="16" t="n"/>
      <c r="K44" s="16" t="n"/>
      <c r="L44" s="8" t="n"/>
      <c r="N44" s="17">
        <f>IF(NOT(OR(A44&lt;&gt;"",B44&lt;&gt;"",C44&lt;&gt;"",D44&lt;&gt;"",E44&lt;&gt;"",F44&lt;&gt;"",H44&lt;&gt;"",I44&lt;&gt;"",J44&lt;&gt;"",K44&lt;&gt;"",L44&lt;&gt;"")),"",IF(NOT(AND(OR(B44="",COUNTIF('2. Proyectos'!$A$5:$A$54,B44)&gt;0),OR(C44="",COUNTIF(Listas!$DE$2:$DE$6,C44)&gt;0),OR(D44="",AND(ISNUMBER(D44),D44&gt;=2018,D44&lt;=2025)),OR(E44="",AND(ISNUMBER(E44),E44&gt;=1,E44&lt;=12)),OR(F44="",COUNTIF(Listas!$H$2:$H$250,F44)&gt;0),OR(H44="",AND(ISNUMBER(H44),H44&gt;0)),OR(I44="",AND(ISNUMBER(I44),I44&gt;0)),OR(J44="",AND(ISNUMBER(J44),J44&gt;=0)),OR(K44="",COUNTIF(Listas!$BC$2:$BC$3,K44)&gt;0))),"Dato inválido",IF(NOT(AND(A44&lt;&gt;"",B44&lt;&gt;"",D44&lt;&gt;"",E44&lt;&gt;"",F44&lt;&gt;"",H44&lt;&gt;"")),"Incompleta","OK")))</f>
        <v/>
      </c>
    </row>
    <row r="45">
      <c r="A45" s="6" t="n"/>
      <c r="B45" s="6" t="n"/>
      <c r="C45" s="6" t="n"/>
      <c r="D45" s="18" t="n"/>
      <c r="E45" s="18" t="n"/>
      <c r="F45" s="6" t="n"/>
      <c r="G45" s="15">
        <f>IFERROR(VLOOKUP(F45,Listas!$DK$2:$DL$250,2,FALSE),"")</f>
        <v/>
      </c>
      <c r="H45" s="19" t="n"/>
      <c r="I45" s="19" t="n"/>
      <c r="J45" s="20" t="n"/>
      <c r="K45" s="20" t="n"/>
      <c r="L45" s="6" t="n"/>
      <c r="N45" s="17">
        <f>IF(NOT(OR(A45&lt;&gt;"",B45&lt;&gt;"",C45&lt;&gt;"",D45&lt;&gt;"",E45&lt;&gt;"",F45&lt;&gt;"",H45&lt;&gt;"",I45&lt;&gt;"",J45&lt;&gt;"",K45&lt;&gt;"",L45&lt;&gt;"")),"",IF(NOT(AND(OR(B45="",COUNTIF('2. Proyectos'!$A$5:$A$54,B45)&gt;0),OR(C45="",COUNTIF(Listas!$DE$2:$DE$6,C45)&gt;0),OR(D45="",AND(ISNUMBER(D45),D45&gt;=2018,D45&lt;=2025)),OR(E45="",AND(ISNUMBER(E45),E45&gt;=1,E45&lt;=12)),OR(F45="",COUNTIF(Listas!$H$2:$H$250,F45)&gt;0),OR(H45="",AND(ISNUMBER(H45),H45&gt;0)),OR(I45="",AND(ISNUMBER(I45),I45&gt;0)),OR(J45="",AND(ISNUMBER(J45),J45&gt;=0)),OR(K45="",COUNTIF(Listas!$BC$2:$BC$3,K45)&gt;0))),"Dato inválido",IF(NOT(AND(A45&lt;&gt;"",B45&lt;&gt;"",D45&lt;&gt;"",E45&lt;&gt;"",F45&lt;&gt;"",H45&lt;&gt;"")),"Incompleta","OK")))</f>
        <v/>
      </c>
    </row>
    <row r="46">
      <c r="A46" s="8" t="n"/>
      <c r="B46" s="8" t="n"/>
      <c r="C46" s="8" t="n"/>
      <c r="D46" s="13" t="n"/>
      <c r="E46" s="13" t="n"/>
      <c r="F46" s="8" t="n"/>
      <c r="G46" s="15">
        <f>IFERROR(VLOOKUP(F46,Listas!$DK$2:$DL$250,2,FALSE),"")</f>
        <v/>
      </c>
      <c r="H46" s="14" t="n"/>
      <c r="I46" s="14" t="n"/>
      <c r="J46" s="16" t="n"/>
      <c r="K46" s="16" t="n"/>
      <c r="L46" s="8" t="n"/>
      <c r="N46" s="17">
        <f>IF(NOT(OR(A46&lt;&gt;"",B46&lt;&gt;"",C46&lt;&gt;"",D46&lt;&gt;"",E46&lt;&gt;"",F46&lt;&gt;"",H46&lt;&gt;"",I46&lt;&gt;"",J46&lt;&gt;"",K46&lt;&gt;"",L46&lt;&gt;"")),"",IF(NOT(AND(OR(B46="",COUNTIF('2. Proyectos'!$A$5:$A$54,B46)&gt;0),OR(C46="",COUNTIF(Listas!$DE$2:$DE$6,C46)&gt;0),OR(D46="",AND(ISNUMBER(D46),D46&gt;=2018,D46&lt;=2025)),OR(E46="",AND(ISNUMBER(E46),E46&gt;=1,E46&lt;=12)),OR(F46="",COUNTIF(Listas!$H$2:$H$250,F46)&gt;0),OR(H46="",AND(ISNUMBER(H46),H46&gt;0)),OR(I46="",AND(ISNUMBER(I46),I46&gt;0)),OR(J46="",AND(ISNUMBER(J46),J46&gt;=0)),OR(K46="",COUNTIF(Listas!$BC$2:$BC$3,K46)&gt;0))),"Dato inválido",IF(NOT(AND(A46&lt;&gt;"",B46&lt;&gt;"",D46&lt;&gt;"",E46&lt;&gt;"",F46&lt;&gt;"",H46&lt;&gt;"")),"Incompleta","OK")))</f>
        <v/>
      </c>
    </row>
    <row r="47">
      <c r="A47" s="6" t="n"/>
      <c r="B47" s="6" t="n"/>
      <c r="C47" s="6" t="n"/>
      <c r="D47" s="18" t="n"/>
      <c r="E47" s="18" t="n"/>
      <c r="F47" s="6" t="n"/>
      <c r="G47" s="15">
        <f>IFERROR(VLOOKUP(F47,Listas!$DK$2:$DL$250,2,FALSE),"")</f>
        <v/>
      </c>
      <c r="H47" s="19" t="n"/>
      <c r="I47" s="19" t="n"/>
      <c r="J47" s="20" t="n"/>
      <c r="K47" s="20" t="n"/>
      <c r="L47" s="6" t="n"/>
      <c r="N47" s="17">
        <f>IF(NOT(OR(A47&lt;&gt;"",B47&lt;&gt;"",C47&lt;&gt;"",D47&lt;&gt;"",E47&lt;&gt;"",F47&lt;&gt;"",H47&lt;&gt;"",I47&lt;&gt;"",J47&lt;&gt;"",K47&lt;&gt;"",L47&lt;&gt;"")),"",IF(NOT(AND(OR(B47="",COUNTIF('2. Proyectos'!$A$5:$A$54,B47)&gt;0),OR(C47="",COUNTIF(Listas!$DE$2:$DE$6,C47)&gt;0),OR(D47="",AND(ISNUMBER(D47),D47&gt;=2018,D47&lt;=2025)),OR(E47="",AND(ISNUMBER(E47),E47&gt;=1,E47&lt;=12)),OR(F47="",COUNTIF(Listas!$H$2:$H$250,F47)&gt;0),OR(H47="",AND(ISNUMBER(H47),H47&gt;0)),OR(I47="",AND(ISNUMBER(I47),I47&gt;0)),OR(J47="",AND(ISNUMBER(J47),J47&gt;=0)),OR(K47="",COUNTIF(Listas!$BC$2:$BC$3,K47)&gt;0))),"Dato inválido",IF(NOT(AND(A47&lt;&gt;"",B47&lt;&gt;"",D47&lt;&gt;"",E47&lt;&gt;"",F47&lt;&gt;"",H47&lt;&gt;"")),"Incompleta","OK")))</f>
        <v/>
      </c>
    </row>
    <row r="48">
      <c r="A48" s="8" t="n"/>
      <c r="B48" s="8" t="n"/>
      <c r="C48" s="8" t="n"/>
      <c r="D48" s="13" t="n"/>
      <c r="E48" s="13" t="n"/>
      <c r="F48" s="8" t="n"/>
      <c r="G48" s="15">
        <f>IFERROR(VLOOKUP(F48,Listas!$DK$2:$DL$250,2,FALSE),"")</f>
        <v/>
      </c>
      <c r="H48" s="14" t="n"/>
      <c r="I48" s="14" t="n"/>
      <c r="J48" s="16" t="n"/>
      <c r="K48" s="16" t="n"/>
      <c r="L48" s="8" t="n"/>
      <c r="N48" s="17">
        <f>IF(NOT(OR(A48&lt;&gt;"",B48&lt;&gt;"",C48&lt;&gt;"",D48&lt;&gt;"",E48&lt;&gt;"",F48&lt;&gt;"",H48&lt;&gt;"",I48&lt;&gt;"",J48&lt;&gt;"",K48&lt;&gt;"",L48&lt;&gt;"")),"",IF(NOT(AND(OR(B48="",COUNTIF('2. Proyectos'!$A$5:$A$54,B48)&gt;0),OR(C48="",COUNTIF(Listas!$DE$2:$DE$6,C48)&gt;0),OR(D48="",AND(ISNUMBER(D48),D48&gt;=2018,D48&lt;=2025)),OR(E48="",AND(ISNUMBER(E48),E48&gt;=1,E48&lt;=12)),OR(F48="",COUNTIF(Listas!$H$2:$H$250,F48)&gt;0),OR(H48="",AND(ISNUMBER(H48),H48&gt;0)),OR(I48="",AND(ISNUMBER(I48),I48&gt;0)),OR(J48="",AND(ISNUMBER(J48),J48&gt;=0)),OR(K48="",COUNTIF(Listas!$BC$2:$BC$3,K48)&gt;0))),"Dato inválido",IF(NOT(AND(A48&lt;&gt;"",B48&lt;&gt;"",D48&lt;&gt;"",E48&lt;&gt;"",F48&lt;&gt;"",H48&lt;&gt;"")),"Incompleta","OK")))</f>
        <v/>
      </c>
    </row>
    <row r="49">
      <c r="A49" s="6" t="n"/>
      <c r="B49" s="6" t="n"/>
      <c r="C49" s="6" t="n"/>
      <c r="D49" s="18" t="n"/>
      <c r="E49" s="18" t="n"/>
      <c r="F49" s="6" t="n"/>
      <c r="G49" s="15">
        <f>IFERROR(VLOOKUP(F49,Listas!$DK$2:$DL$250,2,FALSE),"")</f>
        <v/>
      </c>
      <c r="H49" s="19" t="n"/>
      <c r="I49" s="19" t="n"/>
      <c r="J49" s="20" t="n"/>
      <c r="K49" s="20" t="n"/>
      <c r="L49" s="6" t="n"/>
      <c r="N49" s="17">
        <f>IF(NOT(OR(A49&lt;&gt;"",B49&lt;&gt;"",C49&lt;&gt;"",D49&lt;&gt;"",E49&lt;&gt;"",F49&lt;&gt;"",H49&lt;&gt;"",I49&lt;&gt;"",J49&lt;&gt;"",K49&lt;&gt;"",L49&lt;&gt;"")),"",IF(NOT(AND(OR(B49="",COUNTIF('2. Proyectos'!$A$5:$A$54,B49)&gt;0),OR(C49="",COUNTIF(Listas!$DE$2:$DE$6,C49)&gt;0),OR(D49="",AND(ISNUMBER(D49),D49&gt;=2018,D49&lt;=2025)),OR(E49="",AND(ISNUMBER(E49),E49&gt;=1,E49&lt;=12)),OR(F49="",COUNTIF(Listas!$H$2:$H$250,F49)&gt;0),OR(H49="",AND(ISNUMBER(H49),H49&gt;0)),OR(I49="",AND(ISNUMBER(I49),I49&gt;0)),OR(J49="",AND(ISNUMBER(J49),J49&gt;=0)),OR(K49="",COUNTIF(Listas!$BC$2:$BC$3,K49)&gt;0))),"Dato inválido",IF(NOT(AND(A49&lt;&gt;"",B49&lt;&gt;"",D49&lt;&gt;"",E49&lt;&gt;"",F49&lt;&gt;"",H49&lt;&gt;"")),"Incompleta","OK")))</f>
        <v/>
      </c>
    </row>
    <row r="50">
      <c r="A50" s="8" t="n"/>
      <c r="B50" s="8" t="n"/>
      <c r="C50" s="8" t="n"/>
      <c r="D50" s="13" t="n"/>
      <c r="E50" s="13" t="n"/>
      <c r="F50" s="8" t="n"/>
      <c r="G50" s="15">
        <f>IFERROR(VLOOKUP(F50,Listas!$DK$2:$DL$250,2,FALSE),"")</f>
        <v/>
      </c>
      <c r="H50" s="14" t="n"/>
      <c r="I50" s="14" t="n"/>
      <c r="J50" s="16" t="n"/>
      <c r="K50" s="16" t="n"/>
      <c r="L50" s="8" t="n"/>
      <c r="N50" s="17">
        <f>IF(NOT(OR(A50&lt;&gt;"",B50&lt;&gt;"",C50&lt;&gt;"",D50&lt;&gt;"",E50&lt;&gt;"",F50&lt;&gt;"",H50&lt;&gt;"",I50&lt;&gt;"",J50&lt;&gt;"",K50&lt;&gt;"",L50&lt;&gt;"")),"",IF(NOT(AND(OR(B50="",COUNTIF('2. Proyectos'!$A$5:$A$54,B50)&gt;0),OR(C50="",COUNTIF(Listas!$DE$2:$DE$6,C50)&gt;0),OR(D50="",AND(ISNUMBER(D50),D50&gt;=2018,D50&lt;=2025)),OR(E50="",AND(ISNUMBER(E50),E50&gt;=1,E50&lt;=12)),OR(F50="",COUNTIF(Listas!$H$2:$H$250,F50)&gt;0),OR(H50="",AND(ISNUMBER(H50),H50&gt;0)),OR(I50="",AND(ISNUMBER(I50),I50&gt;0)),OR(J50="",AND(ISNUMBER(J50),J50&gt;=0)),OR(K50="",COUNTIF(Listas!$BC$2:$BC$3,K50)&gt;0))),"Dato inválido",IF(NOT(AND(A50&lt;&gt;"",B50&lt;&gt;"",D50&lt;&gt;"",E50&lt;&gt;"",F50&lt;&gt;"",H50&lt;&gt;"")),"Incompleta","OK")))</f>
        <v/>
      </c>
    </row>
    <row r="51">
      <c r="A51" s="6" t="n"/>
      <c r="B51" s="6" t="n"/>
      <c r="C51" s="6" t="n"/>
      <c r="D51" s="18" t="n"/>
      <c r="E51" s="18" t="n"/>
      <c r="F51" s="6" t="n"/>
      <c r="G51" s="15">
        <f>IFERROR(VLOOKUP(F51,Listas!$DK$2:$DL$250,2,FALSE),"")</f>
        <v/>
      </c>
      <c r="H51" s="19" t="n"/>
      <c r="I51" s="19" t="n"/>
      <c r="J51" s="20" t="n"/>
      <c r="K51" s="20" t="n"/>
      <c r="L51" s="6" t="n"/>
      <c r="N51" s="17">
        <f>IF(NOT(OR(A51&lt;&gt;"",B51&lt;&gt;"",C51&lt;&gt;"",D51&lt;&gt;"",E51&lt;&gt;"",F51&lt;&gt;"",H51&lt;&gt;"",I51&lt;&gt;"",J51&lt;&gt;"",K51&lt;&gt;"",L51&lt;&gt;"")),"",IF(NOT(AND(OR(B51="",COUNTIF('2. Proyectos'!$A$5:$A$54,B51)&gt;0),OR(C51="",COUNTIF(Listas!$DE$2:$DE$6,C51)&gt;0),OR(D51="",AND(ISNUMBER(D51),D51&gt;=2018,D51&lt;=2025)),OR(E51="",AND(ISNUMBER(E51),E51&gt;=1,E51&lt;=12)),OR(F51="",COUNTIF(Listas!$H$2:$H$250,F51)&gt;0),OR(H51="",AND(ISNUMBER(H51),H51&gt;0)),OR(I51="",AND(ISNUMBER(I51),I51&gt;0)),OR(J51="",AND(ISNUMBER(J51),J51&gt;=0)),OR(K51="",COUNTIF(Listas!$BC$2:$BC$3,K51)&gt;0))),"Dato inválido",IF(NOT(AND(A51&lt;&gt;"",B51&lt;&gt;"",D51&lt;&gt;"",E51&lt;&gt;"",F51&lt;&gt;"",H51&lt;&gt;"")),"Incompleta","OK")))</f>
        <v/>
      </c>
    </row>
    <row r="52">
      <c r="A52" s="8" t="n"/>
      <c r="B52" s="8" t="n"/>
      <c r="C52" s="8" t="n"/>
      <c r="D52" s="13" t="n"/>
      <c r="E52" s="13" t="n"/>
      <c r="F52" s="8" t="n"/>
      <c r="G52" s="15">
        <f>IFERROR(VLOOKUP(F52,Listas!$DK$2:$DL$250,2,FALSE),"")</f>
        <v/>
      </c>
      <c r="H52" s="14" t="n"/>
      <c r="I52" s="14" t="n"/>
      <c r="J52" s="16" t="n"/>
      <c r="K52" s="16" t="n"/>
      <c r="L52" s="8" t="n"/>
      <c r="N52" s="17">
        <f>IF(NOT(OR(A52&lt;&gt;"",B52&lt;&gt;"",C52&lt;&gt;"",D52&lt;&gt;"",E52&lt;&gt;"",F52&lt;&gt;"",H52&lt;&gt;"",I52&lt;&gt;"",J52&lt;&gt;"",K52&lt;&gt;"",L52&lt;&gt;"")),"",IF(NOT(AND(OR(B52="",COUNTIF('2. Proyectos'!$A$5:$A$54,B52)&gt;0),OR(C52="",COUNTIF(Listas!$DE$2:$DE$6,C52)&gt;0),OR(D52="",AND(ISNUMBER(D52),D52&gt;=2018,D52&lt;=2025)),OR(E52="",AND(ISNUMBER(E52),E52&gt;=1,E52&lt;=12)),OR(F52="",COUNTIF(Listas!$H$2:$H$250,F52)&gt;0),OR(H52="",AND(ISNUMBER(H52),H52&gt;0)),OR(I52="",AND(ISNUMBER(I52),I52&gt;0)),OR(J52="",AND(ISNUMBER(J52),J52&gt;=0)),OR(K52="",COUNTIF(Listas!$BC$2:$BC$3,K52)&gt;0))),"Dato inválido",IF(NOT(AND(A52&lt;&gt;"",B52&lt;&gt;"",D52&lt;&gt;"",E52&lt;&gt;"",F52&lt;&gt;"",H52&lt;&gt;"")),"Incompleta","OK")))</f>
        <v/>
      </c>
    </row>
    <row r="53">
      <c r="A53" s="6" t="n"/>
      <c r="B53" s="6" t="n"/>
      <c r="C53" s="6" t="n"/>
      <c r="D53" s="18" t="n"/>
      <c r="E53" s="18" t="n"/>
      <c r="F53" s="6" t="n"/>
      <c r="G53" s="15">
        <f>IFERROR(VLOOKUP(F53,Listas!$DK$2:$DL$250,2,FALSE),"")</f>
        <v/>
      </c>
      <c r="H53" s="19" t="n"/>
      <c r="I53" s="19" t="n"/>
      <c r="J53" s="20" t="n"/>
      <c r="K53" s="20" t="n"/>
      <c r="L53" s="6" t="n"/>
      <c r="N53" s="17">
        <f>IF(NOT(OR(A53&lt;&gt;"",B53&lt;&gt;"",C53&lt;&gt;"",D53&lt;&gt;"",E53&lt;&gt;"",F53&lt;&gt;"",H53&lt;&gt;"",I53&lt;&gt;"",J53&lt;&gt;"",K53&lt;&gt;"",L53&lt;&gt;"")),"",IF(NOT(AND(OR(B53="",COUNTIF('2. Proyectos'!$A$5:$A$54,B53)&gt;0),OR(C53="",COUNTIF(Listas!$DE$2:$DE$6,C53)&gt;0),OR(D53="",AND(ISNUMBER(D53),D53&gt;=2018,D53&lt;=2025)),OR(E53="",AND(ISNUMBER(E53),E53&gt;=1,E53&lt;=12)),OR(F53="",COUNTIF(Listas!$H$2:$H$250,F53)&gt;0),OR(H53="",AND(ISNUMBER(H53),H53&gt;0)),OR(I53="",AND(ISNUMBER(I53),I53&gt;0)),OR(J53="",AND(ISNUMBER(J53),J53&gt;=0)),OR(K53="",COUNTIF(Listas!$BC$2:$BC$3,K53)&gt;0))),"Dato inválido",IF(NOT(AND(A53&lt;&gt;"",B53&lt;&gt;"",D53&lt;&gt;"",E53&lt;&gt;"",F53&lt;&gt;"",H53&lt;&gt;"")),"Incompleta","OK")))</f>
        <v/>
      </c>
    </row>
    <row r="54">
      <c r="A54" s="8" t="n"/>
      <c r="B54" s="8" t="n"/>
      <c r="C54" s="8" t="n"/>
      <c r="D54" s="13" t="n"/>
      <c r="E54" s="13" t="n"/>
      <c r="F54" s="8" t="n"/>
      <c r="G54" s="15">
        <f>IFERROR(VLOOKUP(F54,Listas!$DK$2:$DL$250,2,FALSE),"")</f>
        <v/>
      </c>
      <c r="H54" s="14" t="n"/>
      <c r="I54" s="14" t="n"/>
      <c r="J54" s="16" t="n"/>
      <c r="K54" s="16" t="n"/>
      <c r="L54" s="8" t="n"/>
      <c r="N54" s="17">
        <f>IF(NOT(OR(A54&lt;&gt;"",B54&lt;&gt;"",C54&lt;&gt;"",D54&lt;&gt;"",E54&lt;&gt;"",F54&lt;&gt;"",H54&lt;&gt;"",I54&lt;&gt;"",J54&lt;&gt;"",K54&lt;&gt;"",L54&lt;&gt;"")),"",IF(NOT(AND(OR(B54="",COUNTIF('2. Proyectos'!$A$5:$A$54,B54)&gt;0),OR(C54="",COUNTIF(Listas!$DE$2:$DE$6,C54)&gt;0),OR(D54="",AND(ISNUMBER(D54),D54&gt;=2018,D54&lt;=2025)),OR(E54="",AND(ISNUMBER(E54),E54&gt;=1,E54&lt;=12)),OR(F54="",COUNTIF(Listas!$H$2:$H$250,F54)&gt;0),OR(H54="",AND(ISNUMBER(H54),H54&gt;0)),OR(I54="",AND(ISNUMBER(I54),I54&gt;0)),OR(J54="",AND(ISNUMBER(J54),J54&gt;=0)),OR(K54="",COUNTIF(Listas!$BC$2:$BC$3,K54)&gt;0))),"Dato inválido",IF(NOT(AND(A54&lt;&gt;"",B54&lt;&gt;"",D54&lt;&gt;"",E54&lt;&gt;"",F54&lt;&gt;"",H54&lt;&gt;"")),"Incompleta","OK")))</f>
        <v/>
      </c>
    </row>
    <row r="55">
      <c r="A55" s="6" t="n"/>
      <c r="B55" s="6" t="n"/>
      <c r="C55" s="6" t="n"/>
      <c r="D55" s="18" t="n"/>
      <c r="E55" s="18" t="n"/>
      <c r="F55" s="6" t="n"/>
      <c r="G55" s="15">
        <f>IFERROR(VLOOKUP(F55,Listas!$DK$2:$DL$250,2,FALSE),"")</f>
        <v/>
      </c>
      <c r="H55" s="19" t="n"/>
      <c r="I55" s="19" t="n"/>
      <c r="J55" s="20" t="n"/>
      <c r="K55" s="20" t="n"/>
      <c r="L55" s="6" t="n"/>
      <c r="N55" s="17">
        <f>IF(NOT(OR(A55&lt;&gt;"",B55&lt;&gt;"",C55&lt;&gt;"",D55&lt;&gt;"",E55&lt;&gt;"",F55&lt;&gt;"",H55&lt;&gt;"",I55&lt;&gt;"",J55&lt;&gt;"",K55&lt;&gt;"",L55&lt;&gt;"")),"",IF(NOT(AND(OR(B55="",COUNTIF('2. Proyectos'!$A$5:$A$54,B55)&gt;0),OR(C55="",COUNTIF(Listas!$DE$2:$DE$6,C55)&gt;0),OR(D55="",AND(ISNUMBER(D55),D55&gt;=2018,D55&lt;=2025)),OR(E55="",AND(ISNUMBER(E55),E55&gt;=1,E55&lt;=12)),OR(F55="",COUNTIF(Listas!$H$2:$H$250,F55)&gt;0),OR(H55="",AND(ISNUMBER(H55),H55&gt;0)),OR(I55="",AND(ISNUMBER(I55),I55&gt;0)),OR(J55="",AND(ISNUMBER(J55),J55&gt;=0)),OR(K55="",COUNTIF(Listas!$BC$2:$BC$3,K55)&gt;0))),"Dato inválido",IF(NOT(AND(A55&lt;&gt;"",B55&lt;&gt;"",D55&lt;&gt;"",E55&lt;&gt;"",F55&lt;&gt;"",H55&lt;&gt;"")),"Incompleta","OK")))</f>
        <v/>
      </c>
    </row>
    <row r="56">
      <c r="A56" s="8" t="n"/>
      <c r="B56" s="8" t="n"/>
      <c r="C56" s="8" t="n"/>
      <c r="D56" s="13" t="n"/>
      <c r="E56" s="13" t="n"/>
      <c r="F56" s="8" t="n"/>
      <c r="G56" s="15">
        <f>IFERROR(VLOOKUP(F56,Listas!$DK$2:$DL$250,2,FALSE),"")</f>
        <v/>
      </c>
      <c r="H56" s="14" t="n"/>
      <c r="I56" s="14" t="n"/>
      <c r="J56" s="16" t="n"/>
      <c r="K56" s="16" t="n"/>
      <c r="L56" s="8" t="n"/>
      <c r="N56" s="17">
        <f>IF(NOT(OR(A56&lt;&gt;"",B56&lt;&gt;"",C56&lt;&gt;"",D56&lt;&gt;"",E56&lt;&gt;"",F56&lt;&gt;"",H56&lt;&gt;"",I56&lt;&gt;"",J56&lt;&gt;"",K56&lt;&gt;"",L56&lt;&gt;"")),"",IF(NOT(AND(OR(B56="",COUNTIF('2. Proyectos'!$A$5:$A$54,B56)&gt;0),OR(C56="",COUNTIF(Listas!$DE$2:$DE$6,C56)&gt;0),OR(D56="",AND(ISNUMBER(D56),D56&gt;=2018,D56&lt;=2025)),OR(E56="",AND(ISNUMBER(E56),E56&gt;=1,E56&lt;=12)),OR(F56="",COUNTIF(Listas!$H$2:$H$250,F56)&gt;0),OR(H56="",AND(ISNUMBER(H56),H56&gt;0)),OR(I56="",AND(ISNUMBER(I56),I56&gt;0)),OR(J56="",AND(ISNUMBER(J56),J56&gt;=0)),OR(K56="",COUNTIF(Listas!$BC$2:$BC$3,K56)&gt;0))),"Dato inválido",IF(NOT(AND(A56&lt;&gt;"",B56&lt;&gt;"",D56&lt;&gt;"",E56&lt;&gt;"",F56&lt;&gt;"",H56&lt;&gt;"")),"Incompleta","OK")))</f>
        <v/>
      </c>
    </row>
    <row r="57">
      <c r="A57" s="6" t="n"/>
      <c r="B57" s="6" t="n"/>
      <c r="C57" s="6" t="n"/>
      <c r="D57" s="18" t="n"/>
      <c r="E57" s="18" t="n"/>
      <c r="F57" s="6" t="n"/>
      <c r="G57" s="15">
        <f>IFERROR(VLOOKUP(F57,Listas!$DK$2:$DL$250,2,FALSE),"")</f>
        <v/>
      </c>
      <c r="H57" s="19" t="n"/>
      <c r="I57" s="19" t="n"/>
      <c r="J57" s="20" t="n"/>
      <c r="K57" s="20" t="n"/>
      <c r="L57" s="6" t="n"/>
      <c r="N57" s="17">
        <f>IF(NOT(OR(A57&lt;&gt;"",B57&lt;&gt;"",C57&lt;&gt;"",D57&lt;&gt;"",E57&lt;&gt;"",F57&lt;&gt;"",H57&lt;&gt;"",I57&lt;&gt;"",J57&lt;&gt;"",K57&lt;&gt;"",L57&lt;&gt;"")),"",IF(NOT(AND(OR(B57="",COUNTIF('2. Proyectos'!$A$5:$A$54,B57)&gt;0),OR(C57="",COUNTIF(Listas!$DE$2:$DE$6,C57)&gt;0),OR(D57="",AND(ISNUMBER(D57),D57&gt;=2018,D57&lt;=2025)),OR(E57="",AND(ISNUMBER(E57),E57&gt;=1,E57&lt;=12)),OR(F57="",COUNTIF(Listas!$H$2:$H$250,F57)&gt;0),OR(H57="",AND(ISNUMBER(H57),H57&gt;0)),OR(I57="",AND(ISNUMBER(I57),I57&gt;0)),OR(J57="",AND(ISNUMBER(J57),J57&gt;=0)),OR(K57="",COUNTIF(Listas!$BC$2:$BC$3,K57)&gt;0))),"Dato inválido",IF(NOT(AND(A57&lt;&gt;"",B57&lt;&gt;"",D57&lt;&gt;"",E57&lt;&gt;"",F57&lt;&gt;"",H57&lt;&gt;"")),"Incompleta","OK")))</f>
        <v/>
      </c>
    </row>
    <row r="58">
      <c r="A58" s="8" t="n"/>
      <c r="B58" s="8" t="n"/>
      <c r="C58" s="8" t="n"/>
      <c r="D58" s="13" t="n"/>
      <c r="E58" s="13" t="n"/>
      <c r="F58" s="8" t="n"/>
      <c r="G58" s="15">
        <f>IFERROR(VLOOKUP(F58,Listas!$DK$2:$DL$250,2,FALSE),"")</f>
        <v/>
      </c>
      <c r="H58" s="14" t="n"/>
      <c r="I58" s="14" t="n"/>
      <c r="J58" s="16" t="n"/>
      <c r="K58" s="16" t="n"/>
      <c r="L58" s="8" t="n"/>
      <c r="N58" s="17">
        <f>IF(NOT(OR(A58&lt;&gt;"",B58&lt;&gt;"",C58&lt;&gt;"",D58&lt;&gt;"",E58&lt;&gt;"",F58&lt;&gt;"",H58&lt;&gt;"",I58&lt;&gt;"",J58&lt;&gt;"",K58&lt;&gt;"",L58&lt;&gt;"")),"",IF(NOT(AND(OR(B58="",COUNTIF('2. Proyectos'!$A$5:$A$54,B58)&gt;0),OR(C58="",COUNTIF(Listas!$DE$2:$DE$6,C58)&gt;0),OR(D58="",AND(ISNUMBER(D58),D58&gt;=2018,D58&lt;=2025)),OR(E58="",AND(ISNUMBER(E58),E58&gt;=1,E58&lt;=12)),OR(F58="",COUNTIF(Listas!$H$2:$H$250,F58)&gt;0),OR(H58="",AND(ISNUMBER(H58),H58&gt;0)),OR(I58="",AND(ISNUMBER(I58),I58&gt;0)),OR(J58="",AND(ISNUMBER(J58),J58&gt;=0)),OR(K58="",COUNTIF(Listas!$BC$2:$BC$3,K58)&gt;0))),"Dato inválido",IF(NOT(AND(A58&lt;&gt;"",B58&lt;&gt;"",D58&lt;&gt;"",E58&lt;&gt;"",F58&lt;&gt;"",H58&lt;&gt;"")),"Incompleta","OK")))</f>
        <v/>
      </c>
    </row>
    <row r="59">
      <c r="A59" s="6" t="n"/>
      <c r="B59" s="6" t="n"/>
      <c r="C59" s="6" t="n"/>
      <c r="D59" s="18" t="n"/>
      <c r="E59" s="18" t="n"/>
      <c r="F59" s="6" t="n"/>
      <c r="G59" s="15">
        <f>IFERROR(VLOOKUP(F59,Listas!$DK$2:$DL$250,2,FALSE),"")</f>
        <v/>
      </c>
      <c r="H59" s="19" t="n"/>
      <c r="I59" s="19" t="n"/>
      <c r="J59" s="20" t="n"/>
      <c r="K59" s="20" t="n"/>
      <c r="L59" s="6" t="n"/>
      <c r="N59" s="17">
        <f>IF(NOT(OR(A59&lt;&gt;"",B59&lt;&gt;"",C59&lt;&gt;"",D59&lt;&gt;"",E59&lt;&gt;"",F59&lt;&gt;"",H59&lt;&gt;"",I59&lt;&gt;"",J59&lt;&gt;"",K59&lt;&gt;"",L59&lt;&gt;"")),"",IF(NOT(AND(OR(B59="",COUNTIF('2. Proyectos'!$A$5:$A$54,B59)&gt;0),OR(C59="",COUNTIF(Listas!$DE$2:$DE$6,C59)&gt;0),OR(D59="",AND(ISNUMBER(D59),D59&gt;=2018,D59&lt;=2025)),OR(E59="",AND(ISNUMBER(E59),E59&gt;=1,E59&lt;=12)),OR(F59="",COUNTIF(Listas!$H$2:$H$250,F59)&gt;0),OR(H59="",AND(ISNUMBER(H59),H59&gt;0)),OR(I59="",AND(ISNUMBER(I59),I59&gt;0)),OR(J59="",AND(ISNUMBER(J59),J59&gt;=0)),OR(K59="",COUNTIF(Listas!$BC$2:$BC$3,K59)&gt;0))),"Dato inválido",IF(NOT(AND(A59&lt;&gt;"",B59&lt;&gt;"",D59&lt;&gt;"",E59&lt;&gt;"",F59&lt;&gt;"",H59&lt;&gt;"")),"Incompleta","OK")))</f>
        <v/>
      </c>
    </row>
    <row r="60">
      <c r="A60" s="8" t="n"/>
      <c r="B60" s="8" t="n"/>
      <c r="C60" s="8" t="n"/>
      <c r="D60" s="13" t="n"/>
      <c r="E60" s="13" t="n"/>
      <c r="F60" s="8" t="n"/>
      <c r="G60" s="15">
        <f>IFERROR(VLOOKUP(F60,Listas!$DK$2:$DL$250,2,FALSE),"")</f>
        <v/>
      </c>
      <c r="H60" s="14" t="n"/>
      <c r="I60" s="14" t="n"/>
      <c r="J60" s="16" t="n"/>
      <c r="K60" s="16" t="n"/>
      <c r="L60" s="8" t="n"/>
      <c r="N60" s="17">
        <f>IF(NOT(OR(A60&lt;&gt;"",B60&lt;&gt;"",C60&lt;&gt;"",D60&lt;&gt;"",E60&lt;&gt;"",F60&lt;&gt;"",H60&lt;&gt;"",I60&lt;&gt;"",J60&lt;&gt;"",K60&lt;&gt;"",L60&lt;&gt;"")),"",IF(NOT(AND(OR(B60="",COUNTIF('2. Proyectos'!$A$5:$A$54,B60)&gt;0),OR(C60="",COUNTIF(Listas!$DE$2:$DE$6,C60)&gt;0),OR(D60="",AND(ISNUMBER(D60),D60&gt;=2018,D60&lt;=2025)),OR(E60="",AND(ISNUMBER(E60),E60&gt;=1,E60&lt;=12)),OR(F60="",COUNTIF(Listas!$H$2:$H$250,F60)&gt;0),OR(H60="",AND(ISNUMBER(H60),H60&gt;0)),OR(I60="",AND(ISNUMBER(I60),I60&gt;0)),OR(J60="",AND(ISNUMBER(J60),J60&gt;=0)),OR(K60="",COUNTIF(Listas!$BC$2:$BC$3,K60)&gt;0))),"Dato inválido",IF(NOT(AND(A60&lt;&gt;"",B60&lt;&gt;"",D60&lt;&gt;"",E60&lt;&gt;"",F60&lt;&gt;"",H60&lt;&gt;"")),"Incompleta","OK")))</f>
        <v/>
      </c>
    </row>
    <row r="61">
      <c r="A61" s="6" t="n"/>
      <c r="B61" s="6" t="n"/>
      <c r="C61" s="6" t="n"/>
      <c r="D61" s="18" t="n"/>
      <c r="E61" s="18" t="n"/>
      <c r="F61" s="6" t="n"/>
      <c r="G61" s="15">
        <f>IFERROR(VLOOKUP(F61,Listas!$DK$2:$DL$250,2,FALSE),"")</f>
        <v/>
      </c>
      <c r="H61" s="19" t="n"/>
      <c r="I61" s="19" t="n"/>
      <c r="J61" s="20" t="n"/>
      <c r="K61" s="20" t="n"/>
      <c r="L61" s="6" t="n"/>
      <c r="N61" s="17">
        <f>IF(NOT(OR(A61&lt;&gt;"",B61&lt;&gt;"",C61&lt;&gt;"",D61&lt;&gt;"",E61&lt;&gt;"",F61&lt;&gt;"",H61&lt;&gt;"",I61&lt;&gt;"",J61&lt;&gt;"",K61&lt;&gt;"",L61&lt;&gt;"")),"",IF(NOT(AND(OR(B61="",COUNTIF('2. Proyectos'!$A$5:$A$54,B61)&gt;0),OR(C61="",COUNTIF(Listas!$DE$2:$DE$6,C61)&gt;0),OR(D61="",AND(ISNUMBER(D61),D61&gt;=2018,D61&lt;=2025)),OR(E61="",AND(ISNUMBER(E61),E61&gt;=1,E61&lt;=12)),OR(F61="",COUNTIF(Listas!$H$2:$H$250,F61)&gt;0),OR(H61="",AND(ISNUMBER(H61),H61&gt;0)),OR(I61="",AND(ISNUMBER(I61),I61&gt;0)),OR(J61="",AND(ISNUMBER(J61),J61&gt;=0)),OR(K61="",COUNTIF(Listas!$BC$2:$BC$3,K61)&gt;0))),"Dato inválido",IF(NOT(AND(A61&lt;&gt;"",B61&lt;&gt;"",D61&lt;&gt;"",E61&lt;&gt;"",F61&lt;&gt;"",H61&lt;&gt;"")),"Incompleta","OK")))</f>
        <v/>
      </c>
    </row>
    <row r="62">
      <c r="A62" s="8" t="n"/>
      <c r="B62" s="8" t="n"/>
      <c r="C62" s="8" t="n"/>
      <c r="D62" s="13" t="n"/>
      <c r="E62" s="13" t="n"/>
      <c r="F62" s="8" t="n"/>
      <c r="G62" s="15">
        <f>IFERROR(VLOOKUP(F62,Listas!$DK$2:$DL$250,2,FALSE),"")</f>
        <v/>
      </c>
      <c r="H62" s="14" t="n"/>
      <c r="I62" s="14" t="n"/>
      <c r="J62" s="16" t="n"/>
      <c r="K62" s="16" t="n"/>
      <c r="L62" s="8" t="n"/>
      <c r="N62" s="17">
        <f>IF(NOT(OR(A62&lt;&gt;"",B62&lt;&gt;"",C62&lt;&gt;"",D62&lt;&gt;"",E62&lt;&gt;"",F62&lt;&gt;"",H62&lt;&gt;"",I62&lt;&gt;"",J62&lt;&gt;"",K62&lt;&gt;"",L62&lt;&gt;"")),"",IF(NOT(AND(OR(B62="",COUNTIF('2. Proyectos'!$A$5:$A$54,B62)&gt;0),OR(C62="",COUNTIF(Listas!$DE$2:$DE$6,C62)&gt;0),OR(D62="",AND(ISNUMBER(D62),D62&gt;=2018,D62&lt;=2025)),OR(E62="",AND(ISNUMBER(E62),E62&gt;=1,E62&lt;=12)),OR(F62="",COUNTIF(Listas!$H$2:$H$250,F62)&gt;0),OR(H62="",AND(ISNUMBER(H62),H62&gt;0)),OR(I62="",AND(ISNUMBER(I62),I62&gt;0)),OR(J62="",AND(ISNUMBER(J62),J62&gt;=0)),OR(K62="",COUNTIF(Listas!$BC$2:$BC$3,K62)&gt;0))),"Dato inválido",IF(NOT(AND(A62&lt;&gt;"",B62&lt;&gt;"",D62&lt;&gt;"",E62&lt;&gt;"",F62&lt;&gt;"",H62&lt;&gt;"")),"Incompleta","OK")))</f>
        <v/>
      </c>
    </row>
    <row r="63">
      <c r="A63" s="6" t="n"/>
      <c r="B63" s="6" t="n"/>
      <c r="C63" s="6" t="n"/>
      <c r="D63" s="18" t="n"/>
      <c r="E63" s="18" t="n"/>
      <c r="F63" s="6" t="n"/>
      <c r="G63" s="15">
        <f>IFERROR(VLOOKUP(F63,Listas!$DK$2:$DL$250,2,FALSE),"")</f>
        <v/>
      </c>
      <c r="H63" s="19" t="n"/>
      <c r="I63" s="19" t="n"/>
      <c r="J63" s="20" t="n"/>
      <c r="K63" s="20" t="n"/>
      <c r="L63" s="6" t="n"/>
      <c r="N63" s="17">
        <f>IF(NOT(OR(A63&lt;&gt;"",B63&lt;&gt;"",C63&lt;&gt;"",D63&lt;&gt;"",E63&lt;&gt;"",F63&lt;&gt;"",H63&lt;&gt;"",I63&lt;&gt;"",J63&lt;&gt;"",K63&lt;&gt;"",L63&lt;&gt;"")),"",IF(NOT(AND(OR(B63="",COUNTIF('2. Proyectos'!$A$5:$A$54,B63)&gt;0),OR(C63="",COUNTIF(Listas!$DE$2:$DE$6,C63)&gt;0),OR(D63="",AND(ISNUMBER(D63),D63&gt;=2018,D63&lt;=2025)),OR(E63="",AND(ISNUMBER(E63),E63&gt;=1,E63&lt;=12)),OR(F63="",COUNTIF(Listas!$H$2:$H$250,F63)&gt;0),OR(H63="",AND(ISNUMBER(H63),H63&gt;0)),OR(I63="",AND(ISNUMBER(I63),I63&gt;0)),OR(J63="",AND(ISNUMBER(J63),J63&gt;=0)),OR(K63="",COUNTIF(Listas!$BC$2:$BC$3,K63)&gt;0))),"Dato inválido",IF(NOT(AND(A63&lt;&gt;"",B63&lt;&gt;"",D63&lt;&gt;"",E63&lt;&gt;"",F63&lt;&gt;"",H63&lt;&gt;"")),"Incompleta","OK")))</f>
        <v/>
      </c>
    </row>
    <row r="64">
      <c r="A64" s="8" t="n"/>
      <c r="B64" s="8" t="n"/>
      <c r="C64" s="8" t="n"/>
      <c r="D64" s="13" t="n"/>
      <c r="E64" s="13" t="n"/>
      <c r="F64" s="8" t="n"/>
      <c r="G64" s="15">
        <f>IFERROR(VLOOKUP(F64,Listas!$DK$2:$DL$250,2,FALSE),"")</f>
        <v/>
      </c>
      <c r="H64" s="14" t="n"/>
      <c r="I64" s="14" t="n"/>
      <c r="J64" s="16" t="n"/>
      <c r="K64" s="16" t="n"/>
      <c r="L64" s="8" t="n"/>
      <c r="N64" s="17">
        <f>IF(NOT(OR(A64&lt;&gt;"",B64&lt;&gt;"",C64&lt;&gt;"",D64&lt;&gt;"",E64&lt;&gt;"",F64&lt;&gt;"",H64&lt;&gt;"",I64&lt;&gt;"",J64&lt;&gt;"",K64&lt;&gt;"",L64&lt;&gt;"")),"",IF(NOT(AND(OR(B64="",COUNTIF('2. Proyectos'!$A$5:$A$54,B64)&gt;0),OR(C64="",COUNTIF(Listas!$DE$2:$DE$6,C64)&gt;0),OR(D64="",AND(ISNUMBER(D64),D64&gt;=2018,D64&lt;=2025)),OR(E64="",AND(ISNUMBER(E64),E64&gt;=1,E64&lt;=12)),OR(F64="",COUNTIF(Listas!$H$2:$H$250,F64)&gt;0),OR(H64="",AND(ISNUMBER(H64),H64&gt;0)),OR(I64="",AND(ISNUMBER(I64),I64&gt;0)),OR(J64="",AND(ISNUMBER(J64),J64&gt;=0)),OR(K64="",COUNTIF(Listas!$BC$2:$BC$3,K64)&gt;0))),"Dato inválido",IF(NOT(AND(A64&lt;&gt;"",B64&lt;&gt;"",D64&lt;&gt;"",E64&lt;&gt;"",F64&lt;&gt;"",H64&lt;&gt;"")),"Incompleta","OK")))</f>
        <v/>
      </c>
    </row>
    <row r="65">
      <c r="A65" s="6" t="n"/>
      <c r="B65" s="6" t="n"/>
      <c r="C65" s="6" t="n"/>
      <c r="D65" s="18" t="n"/>
      <c r="E65" s="18" t="n"/>
      <c r="F65" s="6" t="n"/>
      <c r="G65" s="15">
        <f>IFERROR(VLOOKUP(F65,Listas!$DK$2:$DL$250,2,FALSE),"")</f>
        <v/>
      </c>
      <c r="H65" s="19" t="n"/>
      <c r="I65" s="19" t="n"/>
      <c r="J65" s="20" t="n"/>
      <c r="K65" s="20" t="n"/>
      <c r="L65" s="6" t="n"/>
      <c r="N65" s="17">
        <f>IF(NOT(OR(A65&lt;&gt;"",B65&lt;&gt;"",C65&lt;&gt;"",D65&lt;&gt;"",E65&lt;&gt;"",F65&lt;&gt;"",H65&lt;&gt;"",I65&lt;&gt;"",J65&lt;&gt;"",K65&lt;&gt;"",L65&lt;&gt;"")),"",IF(NOT(AND(OR(B65="",COUNTIF('2. Proyectos'!$A$5:$A$54,B65)&gt;0),OR(C65="",COUNTIF(Listas!$DE$2:$DE$6,C65)&gt;0),OR(D65="",AND(ISNUMBER(D65),D65&gt;=2018,D65&lt;=2025)),OR(E65="",AND(ISNUMBER(E65),E65&gt;=1,E65&lt;=12)),OR(F65="",COUNTIF(Listas!$H$2:$H$250,F65)&gt;0),OR(H65="",AND(ISNUMBER(H65),H65&gt;0)),OR(I65="",AND(ISNUMBER(I65),I65&gt;0)),OR(J65="",AND(ISNUMBER(J65),J65&gt;=0)),OR(K65="",COUNTIF(Listas!$BC$2:$BC$3,K65)&gt;0))),"Dato inválido",IF(NOT(AND(A65&lt;&gt;"",B65&lt;&gt;"",D65&lt;&gt;"",E65&lt;&gt;"",F65&lt;&gt;"",H65&lt;&gt;"")),"Incompleta","OK")))</f>
        <v/>
      </c>
    </row>
    <row r="66">
      <c r="A66" s="8" t="n"/>
      <c r="B66" s="8" t="n"/>
      <c r="C66" s="8" t="n"/>
      <c r="D66" s="13" t="n"/>
      <c r="E66" s="13" t="n"/>
      <c r="F66" s="8" t="n"/>
      <c r="G66" s="15">
        <f>IFERROR(VLOOKUP(F66,Listas!$DK$2:$DL$250,2,FALSE),"")</f>
        <v/>
      </c>
      <c r="H66" s="14" t="n"/>
      <c r="I66" s="14" t="n"/>
      <c r="J66" s="16" t="n"/>
      <c r="K66" s="16" t="n"/>
      <c r="L66" s="8" t="n"/>
      <c r="N66" s="17">
        <f>IF(NOT(OR(A66&lt;&gt;"",B66&lt;&gt;"",C66&lt;&gt;"",D66&lt;&gt;"",E66&lt;&gt;"",F66&lt;&gt;"",H66&lt;&gt;"",I66&lt;&gt;"",J66&lt;&gt;"",K66&lt;&gt;"",L66&lt;&gt;"")),"",IF(NOT(AND(OR(B66="",COUNTIF('2. Proyectos'!$A$5:$A$54,B66)&gt;0),OR(C66="",COUNTIF(Listas!$DE$2:$DE$6,C66)&gt;0),OR(D66="",AND(ISNUMBER(D66),D66&gt;=2018,D66&lt;=2025)),OR(E66="",AND(ISNUMBER(E66),E66&gt;=1,E66&lt;=12)),OR(F66="",COUNTIF(Listas!$H$2:$H$250,F66)&gt;0),OR(H66="",AND(ISNUMBER(H66),H66&gt;0)),OR(I66="",AND(ISNUMBER(I66),I66&gt;0)),OR(J66="",AND(ISNUMBER(J66),J66&gt;=0)),OR(K66="",COUNTIF(Listas!$BC$2:$BC$3,K66)&gt;0))),"Dato inválido",IF(NOT(AND(A66&lt;&gt;"",B66&lt;&gt;"",D66&lt;&gt;"",E66&lt;&gt;"",F66&lt;&gt;"",H66&lt;&gt;"")),"Incompleta","OK")))</f>
        <v/>
      </c>
    </row>
    <row r="67">
      <c r="A67" s="6" t="n"/>
      <c r="B67" s="6" t="n"/>
      <c r="C67" s="6" t="n"/>
      <c r="D67" s="18" t="n"/>
      <c r="E67" s="18" t="n"/>
      <c r="F67" s="6" t="n"/>
      <c r="G67" s="15">
        <f>IFERROR(VLOOKUP(F67,Listas!$DK$2:$DL$250,2,FALSE),"")</f>
        <v/>
      </c>
      <c r="H67" s="19" t="n"/>
      <c r="I67" s="19" t="n"/>
      <c r="J67" s="20" t="n"/>
      <c r="K67" s="20" t="n"/>
      <c r="L67" s="6" t="n"/>
      <c r="N67" s="17">
        <f>IF(NOT(OR(A67&lt;&gt;"",B67&lt;&gt;"",C67&lt;&gt;"",D67&lt;&gt;"",E67&lt;&gt;"",F67&lt;&gt;"",H67&lt;&gt;"",I67&lt;&gt;"",J67&lt;&gt;"",K67&lt;&gt;"",L67&lt;&gt;"")),"",IF(NOT(AND(OR(B67="",COUNTIF('2. Proyectos'!$A$5:$A$54,B67)&gt;0),OR(C67="",COUNTIF(Listas!$DE$2:$DE$6,C67)&gt;0),OR(D67="",AND(ISNUMBER(D67),D67&gt;=2018,D67&lt;=2025)),OR(E67="",AND(ISNUMBER(E67),E67&gt;=1,E67&lt;=12)),OR(F67="",COUNTIF(Listas!$H$2:$H$250,F67)&gt;0),OR(H67="",AND(ISNUMBER(H67),H67&gt;0)),OR(I67="",AND(ISNUMBER(I67),I67&gt;0)),OR(J67="",AND(ISNUMBER(J67),J67&gt;=0)),OR(K67="",COUNTIF(Listas!$BC$2:$BC$3,K67)&gt;0))),"Dato inválido",IF(NOT(AND(A67&lt;&gt;"",B67&lt;&gt;"",D67&lt;&gt;"",E67&lt;&gt;"",F67&lt;&gt;"",H67&lt;&gt;"")),"Incompleta","OK")))</f>
        <v/>
      </c>
    </row>
    <row r="68">
      <c r="A68" s="8" t="n"/>
      <c r="B68" s="8" t="n"/>
      <c r="C68" s="8" t="n"/>
      <c r="D68" s="13" t="n"/>
      <c r="E68" s="13" t="n"/>
      <c r="F68" s="8" t="n"/>
      <c r="G68" s="15">
        <f>IFERROR(VLOOKUP(F68,Listas!$DK$2:$DL$250,2,FALSE),"")</f>
        <v/>
      </c>
      <c r="H68" s="14" t="n"/>
      <c r="I68" s="14" t="n"/>
      <c r="J68" s="16" t="n"/>
      <c r="K68" s="16" t="n"/>
      <c r="L68" s="8" t="n"/>
      <c r="N68" s="17">
        <f>IF(NOT(OR(A68&lt;&gt;"",B68&lt;&gt;"",C68&lt;&gt;"",D68&lt;&gt;"",E68&lt;&gt;"",F68&lt;&gt;"",H68&lt;&gt;"",I68&lt;&gt;"",J68&lt;&gt;"",K68&lt;&gt;"",L68&lt;&gt;"")),"",IF(NOT(AND(OR(B68="",COUNTIF('2. Proyectos'!$A$5:$A$54,B68)&gt;0),OR(C68="",COUNTIF(Listas!$DE$2:$DE$6,C68)&gt;0),OR(D68="",AND(ISNUMBER(D68),D68&gt;=2018,D68&lt;=2025)),OR(E68="",AND(ISNUMBER(E68),E68&gt;=1,E68&lt;=12)),OR(F68="",COUNTIF(Listas!$H$2:$H$250,F68)&gt;0),OR(H68="",AND(ISNUMBER(H68),H68&gt;0)),OR(I68="",AND(ISNUMBER(I68),I68&gt;0)),OR(J68="",AND(ISNUMBER(J68),J68&gt;=0)),OR(K68="",COUNTIF(Listas!$BC$2:$BC$3,K68)&gt;0))),"Dato inválido",IF(NOT(AND(A68&lt;&gt;"",B68&lt;&gt;"",D68&lt;&gt;"",E68&lt;&gt;"",F68&lt;&gt;"",H68&lt;&gt;"")),"Incompleta","OK")))</f>
        <v/>
      </c>
    </row>
    <row r="69">
      <c r="A69" s="6" t="n"/>
      <c r="B69" s="6" t="n"/>
      <c r="C69" s="6" t="n"/>
      <c r="D69" s="18" t="n"/>
      <c r="E69" s="18" t="n"/>
      <c r="F69" s="6" t="n"/>
      <c r="G69" s="15">
        <f>IFERROR(VLOOKUP(F69,Listas!$DK$2:$DL$250,2,FALSE),"")</f>
        <v/>
      </c>
      <c r="H69" s="19" t="n"/>
      <c r="I69" s="19" t="n"/>
      <c r="J69" s="20" t="n"/>
      <c r="K69" s="20" t="n"/>
      <c r="L69" s="6" t="n"/>
      <c r="N69" s="17">
        <f>IF(NOT(OR(A69&lt;&gt;"",B69&lt;&gt;"",C69&lt;&gt;"",D69&lt;&gt;"",E69&lt;&gt;"",F69&lt;&gt;"",H69&lt;&gt;"",I69&lt;&gt;"",J69&lt;&gt;"",K69&lt;&gt;"",L69&lt;&gt;"")),"",IF(NOT(AND(OR(B69="",COUNTIF('2. Proyectos'!$A$5:$A$54,B69)&gt;0),OR(C69="",COUNTIF(Listas!$DE$2:$DE$6,C69)&gt;0),OR(D69="",AND(ISNUMBER(D69),D69&gt;=2018,D69&lt;=2025)),OR(E69="",AND(ISNUMBER(E69),E69&gt;=1,E69&lt;=12)),OR(F69="",COUNTIF(Listas!$H$2:$H$250,F69)&gt;0),OR(H69="",AND(ISNUMBER(H69),H69&gt;0)),OR(I69="",AND(ISNUMBER(I69),I69&gt;0)),OR(J69="",AND(ISNUMBER(J69),J69&gt;=0)),OR(K69="",COUNTIF(Listas!$BC$2:$BC$3,K69)&gt;0))),"Dato inválido",IF(NOT(AND(A69&lt;&gt;"",B69&lt;&gt;"",D69&lt;&gt;"",E69&lt;&gt;"",F69&lt;&gt;"",H69&lt;&gt;"")),"Incompleta","OK")))</f>
        <v/>
      </c>
    </row>
    <row r="70">
      <c r="A70" s="8" t="n"/>
      <c r="B70" s="8" t="n"/>
      <c r="C70" s="8" t="n"/>
      <c r="D70" s="13" t="n"/>
      <c r="E70" s="13" t="n"/>
      <c r="F70" s="8" t="n"/>
      <c r="G70" s="15">
        <f>IFERROR(VLOOKUP(F70,Listas!$DK$2:$DL$250,2,FALSE),"")</f>
        <v/>
      </c>
      <c r="H70" s="14" t="n"/>
      <c r="I70" s="14" t="n"/>
      <c r="J70" s="16" t="n"/>
      <c r="K70" s="16" t="n"/>
      <c r="L70" s="8" t="n"/>
      <c r="N70" s="17">
        <f>IF(NOT(OR(A70&lt;&gt;"",B70&lt;&gt;"",C70&lt;&gt;"",D70&lt;&gt;"",E70&lt;&gt;"",F70&lt;&gt;"",H70&lt;&gt;"",I70&lt;&gt;"",J70&lt;&gt;"",K70&lt;&gt;"",L70&lt;&gt;"")),"",IF(NOT(AND(OR(B70="",COUNTIF('2. Proyectos'!$A$5:$A$54,B70)&gt;0),OR(C70="",COUNTIF(Listas!$DE$2:$DE$6,C70)&gt;0),OR(D70="",AND(ISNUMBER(D70),D70&gt;=2018,D70&lt;=2025)),OR(E70="",AND(ISNUMBER(E70),E70&gt;=1,E70&lt;=12)),OR(F70="",COUNTIF(Listas!$H$2:$H$250,F70)&gt;0),OR(H70="",AND(ISNUMBER(H70),H70&gt;0)),OR(I70="",AND(ISNUMBER(I70),I70&gt;0)),OR(J70="",AND(ISNUMBER(J70),J70&gt;=0)),OR(K70="",COUNTIF(Listas!$BC$2:$BC$3,K70)&gt;0))),"Dato inválido",IF(NOT(AND(A70&lt;&gt;"",B70&lt;&gt;"",D70&lt;&gt;"",E70&lt;&gt;"",F70&lt;&gt;"",H70&lt;&gt;"")),"Incompleta","OK")))</f>
        <v/>
      </c>
    </row>
    <row r="71">
      <c r="A71" s="6" t="n"/>
      <c r="B71" s="6" t="n"/>
      <c r="C71" s="6" t="n"/>
      <c r="D71" s="18" t="n"/>
      <c r="E71" s="18" t="n"/>
      <c r="F71" s="6" t="n"/>
      <c r="G71" s="15">
        <f>IFERROR(VLOOKUP(F71,Listas!$DK$2:$DL$250,2,FALSE),"")</f>
        <v/>
      </c>
      <c r="H71" s="19" t="n"/>
      <c r="I71" s="19" t="n"/>
      <c r="J71" s="20" t="n"/>
      <c r="K71" s="20" t="n"/>
      <c r="L71" s="6" t="n"/>
      <c r="N71" s="17">
        <f>IF(NOT(OR(A71&lt;&gt;"",B71&lt;&gt;"",C71&lt;&gt;"",D71&lt;&gt;"",E71&lt;&gt;"",F71&lt;&gt;"",H71&lt;&gt;"",I71&lt;&gt;"",J71&lt;&gt;"",K71&lt;&gt;"",L71&lt;&gt;"")),"",IF(NOT(AND(OR(B71="",COUNTIF('2. Proyectos'!$A$5:$A$54,B71)&gt;0),OR(C71="",COUNTIF(Listas!$DE$2:$DE$6,C71)&gt;0),OR(D71="",AND(ISNUMBER(D71),D71&gt;=2018,D71&lt;=2025)),OR(E71="",AND(ISNUMBER(E71),E71&gt;=1,E71&lt;=12)),OR(F71="",COUNTIF(Listas!$H$2:$H$250,F71)&gt;0),OR(H71="",AND(ISNUMBER(H71),H71&gt;0)),OR(I71="",AND(ISNUMBER(I71),I71&gt;0)),OR(J71="",AND(ISNUMBER(J71),J71&gt;=0)),OR(K71="",COUNTIF(Listas!$BC$2:$BC$3,K71)&gt;0))),"Dato inválido",IF(NOT(AND(A71&lt;&gt;"",B71&lt;&gt;"",D71&lt;&gt;"",E71&lt;&gt;"",F71&lt;&gt;"",H71&lt;&gt;"")),"Incompleta","OK")))</f>
        <v/>
      </c>
    </row>
    <row r="72">
      <c r="A72" s="8" t="n"/>
      <c r="B72" s="8" t="n"/>
      <c r="C72" s="8" t="n"/>
      <c r="D72" s="13" t="n"/>
      <c r="E72" s="13" t="n"/>
      <c r="F72" s="8" t="n"/>
      <c r="G72" s="15">
        <f>IFERROR(VLOOKUP(F72,Listas!$DK$2:$DL$250,2,FALSE),"")</f>
        <v/>
      </c>
      <c r="H72" s="14" t="n"/>
      <c r="I72" s="14" t="n"/>
      <c r="J72" s="16" t="n"/>
      <c r="K72" s="16" t="n"/>
      <c r="L72" s="8" t="n"/>
      <c r="N72" s="17">
        <f>IF(NOT(OR(A72&lt;&gt;"",B72&lt;&gt;"",C72&lt;&gt;"",D72&lt;&gt;"",E72&lt;&gt;"",F72&lt;&gt;"",H72&lt;&gt;"",I72&lt;&gt;"",J72&lt;&gt;"",K72&lt;&gt;"",L72&lt;&gt;"")),"",IF(NOT(AND(OR(B72="",COUNTIF('2. Proyectos'!$A$5:$A$54,B72)&gt;0),OR(C72="",COUNTIF(Listas!$DE$2:$DE$6,C72)&gt;0),OR(D72="",AND(ISNUMBER(D72),D72&gt;=2018,D72&lt;=2025)),OR(E72="",AND(ISNUMBER(E72),E72&gt;=1,E72&lt;=12)),OR(F72="",COUNTIF(Listas!$H$2:$H$250,F72)&gt;0),OR(H72="",AND(ISNUMBER(H72),H72&gt;0)),OR(I72="",AND(ISNUMBER(I72),I72&gt;0)),OR(J72="",AND(ISNUMBER(J72),J72&gt;=0)),OR(K72="",COUNTIF(Listas!$BC$2:$BC$3,K72)&gt;0))),"Dato inválido",IF(NOT(AND(A72&lt;&gt;"",B72&lt;&gt;"",D72&lt;&gt;"",E72&lt;&gt;"",F72&lt;&gt;"",H72&lt;&gt;"")),"Incompleta","OK")))</f>
        <v/>
      </c>
    </row>
    <row r="73">
      <c r="A73" s="6" t="n"/>
      <c r="B73" s="6" t="n"/>
      <c r="C73" s="6" t="n"/>
      <c r="D73" s="18" t="n"/>
      <c r="E73" s="18" t="n"/>
      <c r="F73" s="6" t="n"/>
      <c r="G73" s="15">
        <f>IFERROR(VLOOKUP(F73,Listas!$DK$2:$DL$250,2,FALSE),"")</f>
        <v/>
      </c>
      <c r="H73" s="19" t="n"/>
      <c r="I73" s="19" t="n"/>
      <c r="J73" s="20" t="n"/>
      <c r="K73" s="20" t="n"/>
      <c r="L73" s="6" t="n"/>
      <c r="N73" s="17">
        <f>IF(NOT(OR(A73&lt;&gt;"",B73&lt;&gt;"",C73&lt;&gt;"",D73&lt;&gt;"",E73&lt;&gt;"",F73&lt;&gt;"",H73&lt;&gt;"",I73&lt;&gt;"",J73&lt;&gt;"",K73&lt;&gt;"",L73&lt;&gt;"")),"",IF(NOT(AND(OR(B73="",COUNTIF('2. Proyectos'!$A$5:$A$54,B73)&gt;0),OR(C73="",COUNTIF(Listas!$DE$2:$DE$6,C73)&gt;0),OR(D73="",AND(ISNUMBER(D73),D73&gt;=2018,D73&lt;=2025)),OR(E73="",AND(ISNUMBER(E73),E73&gt;=1,E73&lt;=12)),OR(F73="",COUNTIF(Listas!$H$2:$H$250,F73)&gt;0),OR(H73="",AND(ISNUMBER(H73),H73&gt;0)),OR(I73="",AND(ISNUMBER(I73),I73&gt;0)),OR(J73="",AND(ISNUMBER(J73),J73&gt;=0)),OR(K73="",COUNTIF(Listas!$BC$2:$BC$3,K73)&gt;0))),"Dato inválido",IF(NOT(AND(A73&lt;&gt;"",B73&lt;&gt;"",D73&lt;&gt;"",E73&lt;&gt;"",F73&lt;&gt;"",H73&lt;&gt;"")),"Incompleta","OK")))</f>
        <v/>
      </c>
    </row>
    <row r="74">
      <c r="A74" s="8" t="n"/>
      <c r="B74" s="8" t="n"/>
      <c r="C74" s="8" t="n"/>
      <c r="D74" s="13" t="n"/>
      <c r="E74" s="13" t="n"/>
      <c r="F74" s="8" t="n"/>
      <c r="G74" s="15">
        <f>IFERROR(VLOOKUP(F74,Listas!$DK$2:$DL$250,2,FALSE),"")</f>
        <v/>
      </c>
      <c r="H74" s="14" t="n"/>
      <c r="I74" s="14" t="n"/>
      <c r="J74" s="16" t="n"/>
      <c r="K74" s="16" t="n"/>
      <c r="L74" s="8" t="n"/>
      <c r="N74" s="17">
        <f>IF(NOT(OR(A74&lt;&gt;"",B74&lt;&gt;"",C74&lt;&gt;"",D74&lt;&gt;"",E74&lt;&gt;"",F74&lt;&gt;"",H74&lt;&gt;"",I74&lt;&gt;"",J74&lt;&gt;"",K74&lt;&gt;"",L74&lt;&gt;"")),"",IF(NOT(AND(OR(B74="",COUNTIF('2. Proyectos'!$A$5:$A$54,B74)&gt;0),OR(C74="",COUNTIF(Listas!$DE$2:$DE$6,C74)&gt;0),OR(D74="",AND(ISNUMBER(D74),D74&gt;=2018,D74&lt;=2025)),OR(E74="",AND(ISNUMBER(E74),E74&gt;=1,E74&lt;=12)),OR(F74="",COUNTIF(Listas!$H$2:$H$250,F74)&gt;0),OR(H74="",AND(ISNUMBER(H74),H74&gt;0)),OR(I74="",AND(ISNUMBER(I74),I74&gt;0)),OR(J74="",AND(ISNUMBER(J74),J74&gt;=0)),OR(K74="",COUNTIF(Listas!$BC$2:$BC$3,K74)&gt;0))),"Dato inválido",IF(NOT(AND(A74&lt;&gt;"",B74&lt;&gt;"",D74&lt;&gt;"",E74&lt;&gt;"",F74&lt;&gt;"",H74&lt;&gt;"")),"Incompleta","OK")))</f>
        <v/>
      </c>
    </row>
    <row r="75">
      <c r="A75" s="6" t="n"/>
      <c r="B75" s="6" t="n"/>
      <c r="C75" s="6" t="n"/>
      <c r="D75" s="18" t="n"/>
      <c r="E75" s="18" t="n"/>
      <c r="F75" s="6" t="n"/>
      <c r="G75" s="15">
        <f>IFERROR(VLOOKUP(F75,Listas!$DK$2:$DL$250,2,FALSE),"")</f>
        <v/>
      </c>
      <c r="H75" s="19" t="n"/>
      <c r="I75" s="19" t="n"/>
      <c r="J75" s="20" t="n"/>
      <c r="K75" s="20" t="n"/>
      <c r="L75" s="6" t="n"/>
      <c r="N75" s="17">
        <f>IF(NOT(OR(A75&lt;&gt;"",B75&lt;&gt;"",C75&lt;&gt;"",D75&lt;&gt;"",E75&lt;&gt;"",F75&lt;&gt;"",H75&lt;&gt;"",I75&lt;&gt;"",J75&lt;&gt;"",K75&lt;&gt;"",L75&lt;&gt;"")),"",IF(NOT(AND(OR(B75="",COUNTIF('2. Proyectos'!$A$5:$A$54,B75)&gt;0),OR(C75="",COUNTIF(Listas!$DE$2:$DE$6,C75)&gt;0),OR(D75="",AND(ISNUMBER(D75),D75&gt;=2018,D75&lt;=2025)),OR(E75="",AND(ISNUMBER(E75),E75&gt;=1,E75&lt;=12)),OR(F75="",COUNTIF(Listas!$H$2:$H$250,F75)&gt;0),OR(H75="",AND(ISNUMBER(H75),H75&gt;0)),OR(I75="",AND(ISNUMBER(I75),I75&gt;0)),OR(J75="",AND(ISNUMBER(J75),J75&gt;=0)),OR(K75="",COUNTIF(Listas!$BC$2:$BC$3,K75)&gt;0))),"Dato inválido",IF(NOT(AND(A75&lt;&gt;"",B75&lt;&gt;"",D75&lt;&gt;"",E75&lt;&gt;"",F75&lt;&gt;"",H75&lt;&gt;"")),"Incompleta","OK")))</f>
        <v/>
      </c>
    </row>
    <row r="76">
      <c r="A76" s="8" t="n"/>
      <c r="B76" s="8" t="n"/>
      <c r="C76" s="8" t="n"/>
      <c r="D76" s="13" t="n"/>
      <c r="E76" s="13" t="n"/>
      <c r="F76" s="8" t="n"/>
      <c r="G76" s="15">
        <f>IFERROR(VLOOKUP(F76,Listas!$DK$2:$DL$250,2,FALSE),"")</f>
        <v/>
      </c>
      <c r="H76" s="14" t="n"/>
      <c r="I76" s="14" t="n"/>
      <c r="J76" s="16" t="n"/>
      <c r="K76" s="16" t="n"/>
      <c r="L76" s="8" t="n"/>
      <c r="N76" s="17">
        <f>IF(NOT(OR(A76&lt;&gt;"",B76&lt;&gt;"",C76&lt;&gt;"",D76&lt;&gt;"",E76&lt;&gt;"",F76&lt;&gt;"",H76&lt;&gt;"",I76&lt;&gt;"",J76&lt;&gt;"",K76&lt;&gt;"",L76&lt;&gt;"")),"",IF(NOT(AND(OR(B76="",COUNTIF('2. Proyectos'!$A$5:$A$54,B76)&gt;0),OR(C76="",COUNTIF(Listas!$DE$2:$DE$6,C76)&gt;0),OR(D76="",AND(ISNUMBER(D76),D76&gt;=2018,D76&lt;=2025)),OR(E76="",AND(ISNUMBER(E76),E76&gt;=1,E76&lt;=12)),OR(F76="",COUNTIF(Listas!$H$2:$H$250,F76)&gt;0),OR(H76="",AND(ISNUMBER(H76),H76&gt;0)),OR(I76="",AND(ISNUMBER(I76),I76&gt;0)),OR(J76="",AND(ISNUMBER(J76),J76&gt;=0)),OR(K76="",COUNTIF(Listas!$BC$2:$BC$3,K76)&gt;0))),"Dato inválido",IF(NOT(AND(A76&lt;&gt;"",B76&lt;&gt;"",D76&lt;&gt;"",E76&lt;&gt;"",F76&lt;&gt;"",H76&lt;&gt;"")),"Incompleta","OK")))</f>
        <v/>
      </c>
    </row>
    <row r="77">
      <c r="A77" s="6" t="n"/>
      <c r="B77" s="6" t="n"/>
      <c r="C77" s="6" t="n"/>
      <c r="D77" s="18" t="n"/>
      <c r="E77" s="18" t="n"/>
      <c r="F77" s="6" t="n"/>
      <c r="G77" s="15">
        <f>IFERROR(VLOOKUP(F77,Listas!$DK$2:$DL$250,2,FALSE),"")</f>
        <v/>
      </c>
      <c r="H77" s="19" t="n"/>
      <c r="I77" s="19" t="n"/>
      <c r="J77" s="20" t="n"/>
      <c r="K77" s="20" t="n"/>
      <c r="L77" s="6" t="n"/>
      <c r="N77" s="17">
        <f>IF(NOT(OR(A77&lt;&gt;"",B77&lt;&gt;"",C77&lt;&gt;"",D77&lt;&gt;"",E77&lt;&gt;"",F77&lt;&gt;"",H77&lt;&gt;"",I77&lt;&gt;"",J77&lt;&gt;"",K77&lt;&gt;"",L77&lt;&gt;"")),"",IF(NOT(AND(OR(B77="",COUNTIF('2. Proyectos'!$A$5:$A$54,B77)&gt;0),OR(C77="",COUNTIF(Listas!$DE$2:$DE$6,C77)&gt;0),OR(D77="",AND(ISNUMBER(D77),D77&gt;=2018,D77&lt;=2025)),OR(E77="",AND(ISNUMBER(E77),E77&gt;=1,E77&lt;=12)),OR(F77="",COUNTIF(Listas!$H$2:$H$250,F77)&gt;0),OR(H77="",AND(ISNUMBER(H77),H77&gt;0)),OR(I77="",AND(ISNUMBER(I77),I77&gt;0)),OR(J77="",AND(ISNUMBER(J77),J77&gt;=0)),OR(K77="",COUNTIF(Listas!$BC$2:$BC$3,K77)&gt;0))),"Dato inválido",IF(NOT(AND(A77&lt;&gt;"",B77&lt;&gt;"",D77&lt;&gt;"",E77&lt;&gt;"",F77&lt;&gt;"",H77&lt;&gt;"")),"Incompleta","OK")))</f>
        <v/>
      </c>
    </row>
    <row r="78">
      <c r="A78" s="8" t="n"/>
      <c r="B78" s="8" t="n"/>
      <c r="C78" s="8" t="n"/>
      <c r="D78" s="13" t="n"/>
      <c r="E78" s="13" t="n"/>
      <c r="F78" s="8" t="n"/>
      <c r="G78" s="15">
        <f>IFERROR(VLOOKUP(F78,Listas!$DK$2:$DL$250,2,FALSE),"")</f>
        <v/>
      </c>
      <c r="H78" s="14" t="n"/>
      <c r="I78" s="14" t="n"/>
      <c r="J78" s="16" t="n"/>
      <c r="K78" s="16" t="n"/>
      <c r="L78" s="8" t="n"/>
      <c r="N78" s="17">
        <f>IF(NOT(OR(A78&lt;&gt;"",B78&lt;&gt;"",C78&lt;&gt;"",D78&lt;&gt;"",E78&lt;&gt;"",F78&lt;&gt;"",H78&lt;&gt;"",I78&lt;&gt;"",J78&lt;&gt;"",K78&lt;&gt;"",L78&lt;&gt;"")),"",IF(NOT(AND(OR(B78="",COUNTIF('2. Proyectos'!$A$5:$A$54,B78)&gt;0),OR(C78="",COUNTIF(Listas!$DE$2:$DE$6,C78)&gt;0),OR(D78="",AND(ISNUMBER(D78),D78&gt;=2018,D78&lt;=2025)),OR(E78="",AND(ISNUMBER(E78),E78&gt;=1,E78&lt;=12)),OR(F78="",COUNTIF(Listas!$H$2:$H$250,F78)&gt;0),OR(H78="",AND(ISNUMBER(H78),H78&gt;0)),OR(I78="",AND(ISNUMBER(I78),I78&gt;0)),OR(J78="",AND(ISNUMBER(J78),J78&gt;=0)),OR(K78="",COUNTIF(Listas!$BC$2:$BC$3,K78)&gt;0))),"Dato inválido",IF(NOT(AND(A78&lt;&gt;"",B78&lt;&gt;"",D78&lt;&gt;"",E78&lt;&gt;"",F78&lt;&gt;"",H78&lt;&gt;"")),"Incompleta","OK")))</f>
        <v/>
      </c>
    </row>
    <row r="79">
      <c r="A79" s="6" t="n"/>
      <c r="B79" s="6" t="n"/>
      <c r="C79" s="6" t="n"/>
      <c r="D79" s="18" t="n"/>
      <c r="E79" s="18" t="n"/>
      <c r="F79" s="6" t="n"/>
      <c r="G79" s="15">
        <f>IFERROR(VLOOKUP(F79,Listas!$DK$2:$DL$250,2,FALSE),"")</f>
        <v/>
      </c>
      <c r="H79" s="19" t="n"/>
      <c r="I79" s="19" t="n"/>
      <c r="J79" s="20" t="n"/>
      <c r="K79" s="20" t="n"/>
      <c r="L79" s="6" t="n"/>
      <c r="N79" s="17">
        <f>IF(NOT(OR(A79&lt;&gt;"",B79&lt;&gt;"",C79&lt;&gt;"",D79&lt;&gt;"",E79&lt;&gt;"",F79&lt;&gt;"",H79&lt;&gt;"",I79&lt;&gt;"",J79&lt;&gt;"",K79&lt;&gt;"",L79&lt;&gt;"")),"",IF(NOT(AND(OR(B79="",COUNTIF('2. Proyectos'!$A$5:$A$54,B79)&gt;0),OR(C79="",COUNTIF(Listas!$DE$2:$DE$6,C79)&gt;0),OR(D79="",AND(ISNUMBER(D79),D79&gt;=2018,D79&lt;=2025)),OR(E79="",AND(ISNUMBER(E79),E79&gt;=1,E79&lt;=12)),OR(F79="",COUNTIF(Listas!$H$2:$H$250,F79)&gt;0),OR(H79="",AND(ISNUMBER(H79),H79&gt;0)),OR(I79="",AND(ISNUMBER(I79),I79&gt;0)),OR(J79="",AND(ISNUMBER(J79),J79&gt;=0)),OR(K79="",COUNTIF(Listas!$BC$2:$BC$3,K79)&gt;0))),"Dato inválido",IF(NOT(AND(A79&lt;&gt;"",B79&lt;&gt;"",D79&lt;&gt;"",E79&lt;&gt;"",F79&lt;&gt;"",H79&lt;&gt;"")),"Incompleta","OK")))</f>
        <v/>
      </c>
    </row>
    <row r="80">
      <c r="A80" s="8" t="n"/>
      <c r="B80" s="8" t="n"/>
      <c r="C80" s="8" t="n"/>
      <c r="D80" s="13" t="n"/>
      <c r="E80" s="13" t="n"/>
      <c r="F80" s="8" t="n"/>
      <c r="G80" s="15">
        <f>IFERROR(VLOOKUP(F80,Listas!$DK$2:$DL$250,2,FALSE),"")</f>
        <v/>
      </c>
      <c r="H80" s="14" t="n"/>
      <c r="I80" s="14" t="n"/>
      <c r="J80" s="16" t="n"/>
      <c r="K80" s="16" t="n"/>
      <c r="L80" s="8" t="n"/>
      <c r="N80" s="17">
        <f>IF(NOT(OR(A80&lt;&gt;"",B80&lt;&gt;"",C80&lt;&gt;"",D80&lt;&gt;"",E80&lt;&gt;"",F80&lt;&gt;"",H80&lt;&gt;"",I80&lt;&gt;"",J80&lt;&gt;"",K80&lt;&gt;"",L80&lt;&gt;"")),"",IF(NOT(AND(OR(B80="",COUNTIF('2. Proyectos'!$A$5:$A$54,B80)&gt;0),OR(C80="",COUNTIF(Listas!$DE$2:$DE$6,C80)&gt;0),OR(D80="",AND(ISNUMBER(D80),D80&gt;=2018,D80&lt;=2025)),OR(E80="",AND(ISNUMBER(E80),E80&gt;=1,E80&lt;=12)),OR(F80="",COUNTIF(Listas!$H$2:$H$250,F80)&gt;0),OR(H80="",AND(ISNUMBER(H80),H80&gt;0)),OR(I80="",AND(ISNUMBER(I80),I80&gt;0)),OR(J80="",AND(ISNUMBER(J80),J80&gt;=0)),OR(K80="",COUNTIF(Listas!$BC$2:$BC$3,K80)&gt;0))),"Dato inválido",IF(NOT(AND(A80&lt;&gt;"",B80&lt;&gt;"",D80&lt;&gt;"",E80&lt;&gt;"",F80&lt;&gt;"",H80&lt;&gt;"")),"Incompleta","OK")))</f>
        <v/>
      </c>
    </row>
    <row r="81">
      <c r="A81" s="6" t="n"/>
      <c r="B81" s="6" t="n"/>
      <c r="C81" s="6" t="n"/>
      <c r="D81" s="18" t="n"/>
      <c r="E81" s="18" t="n"/>
      <c r="F81" s="6" t="n"/>
      <c r="G81" s="15">
        <f>IFERROR(VLOOKUP(F81,Listas!$DK$2:$DL$250,2,FALSE),"")</f>
        <v/>
      </c>
      <c r="H81" s="19" t="n"/>
      <c r="I81" s="19" t="n"/>
      <c r="J81" s="20" t="n"/>
      <c r="K81" s="20" t="n"/>
      <c r="L81" s="6" t="n"/>
      <c r="N81" s="17">
        <f>IF(NOT(OR(A81&lt;&gt;"",B81&lt;&gt;"",C81&lt;&gt;"",D81&lt;&gt;"",E81&lt;&gt;"",F81&lt;&gt;"",H81&lt;&gt;"",I81&lt;&gt;"",J81&lt;&gt;"",K81&lt;&gt;"",L81&lt;&gt;"")),"",IF(NOT(AND(OR(B81="",COUNTIF('2. Proyectos'!$A$5:$A$54,B81)&gt;0),OR(C81="",COUNTIF(Listas!$DE$2:$DE$6,C81)&gt;0),OR(D81="",AND(ISNUMBER(D81),D81&gt;=2018,D81&lt;=2025)),OR(E81="",AND(ISNUMBER(E81),E81&gt;=1,E81&lt;=12)),OR(F81="",COUNTIF(Listas!$H$2:$H$250,F81)&gt;0),OR(H81="",AND(ISNUMBER(H81),H81&gt;0)),OR(I81="",AND(ISNUMBER(I81),I81&gt;0)),OR(J81="",AND(ISNUMBER(J81),J81&gt;=0)),OR(K81="",COUNTIF(Listas!$BC$2:$BC$3,K81)&gt;0))),"Dato inválido",IF(NOT(AND(A81&lt;&gt;"",B81&lt;&gt;"",D81&lt;&gt;"",E81&lt;&gt;"",F81&lt;&gt;"",H81&lt;&gt;"")),"Incompleta","OK")))</f>
        <v/>
      </c>
    </row>
    <row r="82">
      <c r="A82" s="8" t="n"/>
      <c r="B82" s="8" t="n"/>
      <c r="C82" s="8" t="n"/>
      <c r="D82" s="13" t="n"/>
      <c r="E82" s="13" t="n"/>
      <c r="F82" s="8" t="n"/>
      <c r="G82" s="15">
        <f>IFERROR(VLOOKUP(F82,Listas!$DK$2:$DL$250,2,FALSE),"")</f>
        <v/>
      </c>
      <c r="H82" s="14" t="n"/>
      <c r="I82" s="14" t="n"/>
      <c r="J82" s="16" t="n"/>
      <c r="K82" s="16" t="n"/>
      <c r="L82" s="8" t="n"/>
      <c r="N82" s="17">
        <f>IF(NOT(OR(A82&lt;&gt;"",B82&lt;&gt;"",C82&lt;&gt;"",D82&lt;&gt;"",E82&lt;&gt;"",F82&lt;&gt;"",H82&lt;&gt;"",I82&lt;&gt;"",J82&lt;&gt;"",K82&lt;&gt;"",L82&lt;&gt;"")),"",IF(NOT(AND(OR(B82="",COUNTIF('2. Proyectos'!$A$5:$A$54,B82)&gt;0),OR(C82="",COUNTIF(Listas!$DE$2:$DE$6,C82)&gt;0),OR(D82="",AND(ISNUMBER(D82),D82&gt;=2018,D82&lt;=2025)),OR(E82="",AND(ISNUMBER(E82),E82&gt;=1,E82&lt;=12)),OR(F82="",COUNTIF(Listas!$H$2:$H$250,F82)&gt;0),OR(H82="",AND(ISNUMBER(H82),H82&gt;0)),OR(I82="",AND(ISNUMBER(I82),I82&gt;0)),OR(J82="",AND(ISNUMBER(J82),J82&gt;=0)),OR(K82="",COUNTIF(Listas!$BC$2:$BC$3,K82)&gt;0))),"Dato inválido",IF(NOT(AND(A82&lt;&gt;"",B82&lt;&gt;"",D82&lt;&gt;"",E82&lt;&gt;"",F82&lt;&gt;"",H82&lt;&gt;"")),"Incompleta","OK")))</f>
        <v/>
      </c>
    </row>
    <row r="83">
      <c r="A83" s="6" t="n"/>
      <c r="B83" s="6" t="n"/>
      <c r="C83" s="6" t="n"/>
      <c r="D83" s="18" t="n"/>
      <c r="E83" s="18" t="n"/>
      <c r="F83" s="6" t="n"/>
      <c r="G83" s="15">
        <f>IFERROR(VLOOKUP(F83,Listas!$DK$2:$DL$250,2,FALSE),"")</f>
        <v/>
      </c>
      <c r="H83" s="19" t="n"/>
      <c r="I83" s="19" t="n"/>
      <c r="J83" s="20" t="n"/>
      <c r="K83" s="20" t="n"/>
      <c r="L83" s="6" t="n"/>
      <c r="N83" s="17">
        <f>IF(NOT(OR(A83&lt;&gt;"",B83&lt;&gt;"",C83&lt;&gt;"",D83&lt;&gt;"",E83&lt;&gt;"",F83&lt;&gt;"",H83&lt;&gt;"",I83&lt;&gt;"",J83&lt;&gt;"",K83&lt;&gt;"",L83&lt;&gt;"")),"",IF(NOT(AND(OR(B83="",COUNTIF('2. Proyectos'!$A$5:$A$54,B83)&gt;0),OR(C83="",COUNTIF(Listas!$DE$2:$DE$6,C83)&gt;0),OR(D83="",AND(ISNUMBER(D83),D83&gt;=2018,D83&lt;=2025)),OR(E83="",AND(ISNUMBER(E83),E83&gt;=1,E83&lt;=12)),OR(F83="",COUNTIF(Listas!$H$2:$H$250,F83)&gt;0),OR(H83="",AND(ISNUMBER(H83),H83&gt;0)),OR(I83="",AND(ISNUMBER(I83),I83&gt;0)),OR(J83="",AND(ISNUMBER(J83),J83&gt;=0)),OR(K83="",COUNTIF(Listas!$BC$2:$BC$3,K83)&gt;0))),"Dato inválido",IF(NOT(AND(A83&lt;&gt;"",B83&lt;&gt;"",D83&lt;&gt;"",E83&lt;&gt;"",F83&lt;&gt;"",H83&lt;&gt;"")),"Incompleta","OK")))</f>
        <v/>
      </c>
    </row>
    <row r="84">
      <c r="A84" s="8" t="n"/>
      <c r="B84" s="8" t="n"/>
      <c r="C84" s="8" t="n"/>
      <c r="D84" s="13" t="n"/>
      <c r="E84" s="13" t="n"/>
      <c r="F84" s="8" t="n"/>
      <c r="G84" s="15">
        <f>IFERROR(VLOOKUP(F84,Listas!$DK$2:$DL$250,2,FALSE),"")</f>
        <v/>
      </c>
      <c r="H84" s="14" t="n"/>
      <c r="I84" s="14" t="n"/>
      <c r="J84" s="16" t="n"/>
      <c r="K84" s="16" t="n"/>
      <c r="L84" s="8" t="n"/>
      <c r="N84" s="17">
        <f>IF(NOT(OR(A84&lt;&gt;"",B84&lt;&gt;"",C84&lt;&gt;"",D84&lt;&gt;"",E84&lt;&gt;"",F84&lt;&gt;"",H84&lt;&gt;"",I84&lt;&gt;"",J84&lt;&gt;"",K84&lt;&gt;"",L84&lt;&gt;"")),"",IF(NOT(AND(OR(B84="",COUNTIF('2. Proyectos'!$A$5:$A$54,B84)&gt;0),OR(C84="",COUNTIF(Listas!$DE$2:$DE$6,C84)&gt;0),OR(D84="",AND(ISNUMBER(D84),D84&gt;=2018,D84&lt;=2025)),OR(E84="",AND(ISNUMBER(E84),E84&gt;=1,E84&lt;=12)),OR(F84="",COUNTIF(Listas!$H$2:$H$250,F84)&gt;0),OR(H84="",AND(ISNUMBER(H84),H84&gt;0)),OR(I84="",AND(ISNUMBER(I84),I84&gt;0)),OR(J84="",AND(ISNUMBER(J84),J84&gt;=0)),OR(K84="",COUNTIF(Listas!$BC$2:$BC$3,K84)&gt;0))),"Dato inválido",IF(NOT(AND(A84&lt;&gt;"",B84&lt;&gt;"",D84&lt;&gt;"",E84&lt;&gt;"",F84&lt;&gt;"",H84&lt;&gt;"")),"Incompleta","OK")))</f>
        <v/>
      </c>
    </row>
    <row r="85">
      <c r="A85" s="6" t="n"/>
      <c r="B85" s="6" t="n"/>
      <c r="C85" s="6" t="n"/>
      <c r="D85" s="18" t="n"/>
      <c r="E85" s="18" t="n"/>
      <c r="F85" s="6" t="n"/>
      <c r="G85" s="15">
        <f>IFERROR(VLOOKUP(F85,Listas!$DK$2:$DL$250,2,FALSE),"")</f>
        <v/>
      </c>
      <c r="H85" s="19" t="n"/>
      <c r="I85" s="19" t="n"/>
      <c r="J85" s="20" t="n"/>
      <c r="K85" s="20" t="n"/>
      <c r="L85" s="6" t="n"/>
      <c r="N85" s="17">
        <f>IF(NOT(OR(A85&lt;&gt;"",B85&lt;&gt;"",C85&lt;&gt;"",D85&lt;&gt;"",E85&lt;&gt;"",F85&lt;&gt;"",H85&lt;&gt;"",I85&lt;&gt;"",J85&lt;&gt;"",K85&lt;&gt;"",L85&lt;&gt;"")),"",IF(NOT(AND(OR(B85="",COUNTIF('2. Proyectos'!$A$5:$A$54,B85)&gt;0),OR(C85="",COUNTIF(Listas!$DE$2:$DE$6,C85)&gt;0),OR(D85="",AND(ISNUMBER(D85),D85&gt;=2018,D85&lt;=2025)),OR(E85="",AND(ISNUMBER(E85),E85&gt;=1,E85&lt;=12)),OR(F85="",COUNTIF(Listas!$H$2:$H$250,F85)&gt;0),OR(H85="",AND(ISNUMBER(H85),H85&gt;0)),OR(I85="",AND(ISNUMBER(I85),I85&gt;0)),OR(J85="",AND(ISNUMBER(J85),J85&gt;=0)),OR(K85="",COUNTIF(Listas!$BC$2:$BC$3,K85)&gt;0))),"Dato inválido",IF(NOT(AND(A85&lt;&gt;"",B85&lt;&gt;"",D85&lt;&gt;"",E85&lt;&gt;"",F85&lt;&gt;"",H85&lt;&gt;"")),"Incompleta","OK")))</f>
        <v/>
      </c>
    </row>
    <row r="86">
      <c r="A86" s="8" t="n"/>
      <c r="B86" s="8" t="n"/>
      <c r="C86" s="8" t="n"/>
      <c r="D86" s="13" t="n"/>
      <c r="E86" s="13" t="n"/>
      <c r="F86" s="8" t="n"/>
      <c r="G86" s="15">
        <f>IFERROR(VLOOKUP(F86,Listas!$DK$2:$DL$250,2,FALSE),"")</f>
        <v/>
      </c>
      <c r="H86" s="14" t="n"/>
      <c r="I86" s="14" t="n"/>
      <c r="J86" s="16" t="n"/>
      <c r="K86" s="16" t="n"/>
      <c r="L86" s="8" t="n"/>
      <c r="N86" s="17">
        <f>IF(NOT(OR(A86&lt;&gt;"",B86&lt;&gt;"",C86&lt;&gt;"",D86&lt;&gt;"",E86&lt;&gt;"",F86&lt;&gt;"",H86&lt;&gt;"",I86&lt;&gt;"",J86&lt;&gt;"",K86&lt;&gt;"",L86&lt;&gt;"")),"",IF(NOT(AND(OR(B86="",COUNTIF('2. Proyectos'!$A$5:$A$54,B86)&gt;0),OR(C86="",COUNTIF(Listas!$DE$2:$DE$6,C86)&gt;0),OR(D86="",AND(ISNUMBER(D86),D86&gt;=2018,D86&lt;=2025)),OR(E86="",AND(ISNUMBER(E86),E86&gt;=1,E86&lt;=12)),OR(F86="",COUNTIF(Listas!$H$2:$H$250,F86)&gt;0),OR(H86="",AND(ISNUMBER(H86),H86&gt;0)),OR(I86="",AND(ISNUMBER(I86),I86&gt;0)),OR(J86="",AND(ISNUMBER(J86),J86&gt;=0)),OR(K86="",COUNTIF(Listas!$BC$2:$BC$3,K86)&gt;0))),"Dato inválido",IF(NOT(AND(A86&lt;&gt;"",B86&lt;&gt;"",D86&lt;&gt;"",E86&lt;&gt;"",F86&lt;&gt;"",H86&lt;&gt;"")),"Incompleta","OK")))</f>
        <v/>
      </c>
    </row>
    <row r="87">
      <c r="A87" s="6" t="n"/>
      <c r="B87" s="6" t="n"/>
      <c r="C87" s="6" t="n"/>
      <c r="D87" s="18" t="n"/>
      <c r="E87" s="18" t="n"/>
      <c r="F87" s="6" t="n"/>
      <c r="G87" s="15">
        <f>IFERROR(VLOOKUP(F87,Listas!$DK$2:$DL$250,2,FALSE),"")</f>
        <v/>
      </c>
      <c r="H87" s="19" t="n"/>
      <c r="I87" s="19" t="n"/>
      <c r="J87" s="20" t="n"/>
      <c r="K87" s="20" t="n"/>
      <c r="L87" s="6" t="n"/>
      <c r="N87" s="17">
        <f>IF(NOT(OR(A87&lt;&gt;"",B87&lt;&gt;"",C87&lt;&gt;"",D87&lt;&gt;"",E87&lt;&gt;"",F87&lt;&gt;"",H87&lt;&gt;"",I87&lt;&gt;"",J87&lt;&gt;"",K87&lt;&gt;"",L87&lt;&gt;"")),"",IF(NOT(AND(OR(B87="",COUNTIF('2. Proyectos'!$A$5:$A$54,B87)&gt;0),OR(C87="",COUNTIF(Listas!$DE$2:$DE$6,C87)&gt;0),OR(D87="",AND(ISNUMBER(D87),D87&gt;=2018,D87&lt;=2025)),OR(E87="",AND(ISNUMBER(E87),E87&gt;=1,E87&lt;=12)),OR(F87="",COUNTIF(Listas!$H$2:$H$250,F87)&gt;0),OR(H87="",AND(ISNUMBER(H87),H87&gt;0)),OR(I87="",AND(ISNUMBER(I87),I87&gt;0)),OR(J87="",AND(ISNUMBER(J87),J87&gt;=0)),OR(K87="",COUNTIF(Listas!$BC$2:$BC$3,K87)&gt;0))),"Dato inválido",IF(NOT(AND(A87&lt;&gt;"",B87&lt;&gt;"",D87&lt;&gt;"",E87&lt;&gt;"",F87&lt;&gt;"",H87&lt;&gt;"")),"Incompleta","OK")))</f>
        <v/>
      </c>
    </row>
    <row r="88">
      <c r="A88" s="8" t="n"/>
      <c r="B88" s="8" t="n"/>
      <c r="C88" s="8" t="n"/>
      <c r="D88" s="13" t="n"/>
      <c r="E88" s="13" t="n"/>
      <c r="F88" s="8" t="n"/>
      <c r="G88" s="15">
        <f>IFERROR(VLOOKUP(F88,Listas!$DK$2:$DL$250,2,FALSE),"")</f>
        <v/>
      </c>
      <c r="H88" s="14" t="n"/>
      <c r="I88" s="14" t="n"/>
      <c r="J88" s="16" t="n"/>
      <c r="K88" s="16" t="n"/>
      <c r="L88" s="8" t="n"/>
      <c r="N88" s="17">
        <f>IF(NOT(OR(A88&lt;&gt;"",B88&lt;&gt;"",C88&lt;&gt;"",D88&lt;&gt;"",E88&lt;&gt;"",F88&lt;&gt;"",H88&lt;&gt;"",I88&lt;&gt;"",J88&lt;&gt;"",K88&lt;&gt;"",L88&lt;&gt;"")),"",IF(NOT(AND(OR(B88="",COUNTIF('2. Proyectos'!$A$5:$A$54,B88)&gt;0),OR(C88="",COUNTIF(Listas!$DE$2:$DE$6,C88)&gt;0),OR(D88="",AND(ISNUMBER(D88),D88&gt;=2018,D88&lt;=2025)),OR(E88="",AND(ISNUMBER(E88),E88&gt;=1,E88&lt;=12)),OR(F88="",COUNTIF(Listas!$H$2:$H$250,F88)&gt;0),OR(H88="",AND(ISNUMBER(H88),H88&gt;0)),OR(I88="",AND(ISNUMBER(I88),I88&gt;0)),OR(J88="",AND(ISNUMBER(J88),J88&gt;=0)),OR(K88="",COUNTIF(Listas!$BC$2:$BC$3,K88)&gt;0))),"Dato inválido",IF(NOT(AND(A88&lt;&gt;"",B88&lt;&gt;"",D88&lt;&gt;"",E88&lt;&gt;"",F88&lt;&gt;"",H88&lt;&gt;"")),"Incompleta","OK")))</f>
        <v/>
      </c>
    </row>
    <row r="89">
      <c r="A89" s="6" t="n"/>
      <c r="B89" s="6" t="n"/>
      <c r="C89" s="6" t="n"/>
      <c r="D89" s="18" t="n"/>
      <c r="E89" s="18" t="n"/>
      <c r="F89" s="6" t="n"/>
      <c r="G89" s="15">
        <f>IFERROR(VLOOKUP(F89,Listas!$DK$2:$DL$250,2,FALSE),"")</f>
        <v/>
      </c>
      <c r="H89" s="19" t="n"/>
      <c r="I89" s="19" t="n"/>
      <c r="J89" s="20" t="n"/>
      <c r="K89" s="20" t="n"/>
      <c r="L89" s="6" t="n"/>
      <c r="N89" s="17">
        <f>IF(NOT(OR(A89&lt;&gt;"",B89&lt;&gt;"",C89&lt;&gt;"",D89&lt;&gt;"",E89&lt;&gt;"",F89&lt;&gt;"",H89&lt;&gt;"",I89&lt;&gt;"",J89&lt;&gt;"",K89&lt;&gt;"",L89&lt;&gt;"")),"",IF(NOT(AND(OR(B89="",COUNTIF('2. Proyectos'!$A$5:$A$54,B89)&gt;0),OR(C89="",COUNTIF(Listas!$DE$2:$DE$6,C89)&gt;0),OR(D89="",AND(ISNUMBER(D89),D89&gt;=2018,D89&lt;=2025)),OR(E89="",AND(ISNUMBER(E89),E89&gt;=1,E89&lt;=12)),OR(F89="",COUNTIF(Listas!$H$2:$H$250,F89)&gt;0),OR(H89="",AND(ISNUMBER(H89),H89&gt;0)),OR(I89="",AND(ISNUMBER(I89),I89&gt;0)),OR(J89="",AND(ISNUMBER(J89),J89&gt;=0)),OR(K89="",COUNTIF(Listas!$BC$2:$BC$3,K89)&gt;0))),"Dato inválido",IF(NOT(AND(A89&lt;&gt;"",B89&lt;&gt;"",D89&lt;&gt;"",E89&lt;&gt;"",F89&lt;&gt;"",H89&lt;&gt;"")),"Incompleta","OK")))</f>
        <v/>
      </c>
    </row>
    <row r="90">
      <c r="A90" s="8" t="n"/>
      <c r="B90" s="8" t="n"/>
      <c r="C90" s="8" t="n"/>
      <c r="D90" s="13" t="n"/>
      <c r="E90" s="13" t="n"/>
      <c r="F90" s="8" t="n"/>
      <c r="G90" s="15">
        <f>IFERROR(VLOOKUP(F90,Listas!$DK$2:$DL$250,2,FALSE),"")</f>
        <v/>
      </c>
      <c r="H90" s="14" t="n"/>
      <c r="I90" s="14" t="n"/>
      <c r="J90" s="16" t="n"/>
      <c r="K90" s="16" t="n"/>
      <c r="L90" s="8" t="n"/>
      <c r="N90" s="17">
        <f>IF(NOT(OR(A90&lt;&gt;"",B90&lt;&gt;"",C90&lt;&gt;"",D90&lt;&gt;"",E90&lt;&gt;"",F90&lt;&gt;"",H90&lt;&gt;"",I90&lt;&gt;"",J90&lt;&gt;"",K90&lt;&gt;"",L90&lt;&gt;"")),"",IF(NOT(AND(OR(B90="",COUNTIF('2. Proyectos'!$A$5:$A$54,B90)&gt;0),OR(C90="",COUNTIF(Listas!$DE$2:$DE$6,C90)&gt;0),OR(D90="",AND(ISNUMBER(D90),D90&gt;=2018,D90&lt;=2025)),OR(E90="",AND(ISNUMBER(E90),E90&gt;=1,E90&lt;=12)),OR(F90="",COUNTIF(Listas!$H$2:$H$250,F90)&gt;0),OR(H90="",AND(ISNUMBER(H90),H90&gt;0)),OR(I90="",AND(ISNUMBER(I90),I90&gt;0)),OR(J90="",AND(ISNUMBER(J90),J90&gt;=0)),OR(K90="",COUNTIF(Listas!$BC$2:$BC$3,K90)&gt;0))),"Dato inválido",IF(NOT(AND(A90&lt;&gt;"",B90&lt;&gt;"",D90&lt;&gt;"",E90&lt;&gt;"",F90&lt;&gt;"",H90&lt;&gt;"")),"Incompleta","OK")))</f>
        <v/>
      </c>
    </row>
    <row r="91">
      <c r="A91" s="6" t="n"/>
      <c r="B91" s="6" t="n"/>
      <c r="C91" s="6" t="n"/>
      <c r="D91" s="18" t="n"/>
      <c r="E91" s="18" t="n"/>
      <c r="F91" s="6" t="n"/>
      <c r="G91" s="15">
        <f>IFERROR(VLOOKUP(F91,Listas!$DK$2:$DL$250,2,FALSE),"")</f>
        <v/>
      </c>
      <c r="H91" s="19" t="n"/>
      <c r="I91" s="19" t="n"/>
      <c r="J91" s="20" t="n"/>
      <c r="K91" s="20" t="n"/>
      <c r="L91" s="6" t="n"/>
      <c r="N91" s="17">
        <f>IF(NOT(OR(A91&lt;&gt;"",B91&lt;&gt;"",C91&lt;&gt;"",D91&lt;&gt;"",E91&lt;&gt;"",F91&lt;&gt;"",H91&lt;&gt;"",I91&lt;&gt;"",J91&lt;&gt;"",K91&lt;&gt;"",L91&lt;&gt;"")),"",IF(NOT(AND(OR(B91="",COUNTIF('2. Proyectos'!$A$5:$A$54,B91)&gt;0),OR(C91="",COUNTIF(Listas!$DE$2:$DE$6,C91)&gt;0),OR(D91="",AND(ISNUMBER(D91),D91&gt;=2018,D91&lt;=2025)),OR(E91="",AND(ISNUMBER(E91),E91&gt;=1,E91&lt;=12)),OR(F91="",COUNTIF(Listas!$H$2:$H$250,F91)&gt;0),OR(H91="",AND(ISNUMBER(H91),H91&gt;0)),OR(I91="",AND(ISNUMBER(I91),I91&gt;0)),OR(J91="",AND(ISNUMBER(J91),J91&gt;=0)),OR(K91="",COUNTIF(Listas!$BC$2:$BC$3,K91)&gt;0))),"Dato inválido",IF(NOT(AND(A91&lt;&gt;"",B91&lt;&gt;"",D91&lt;&gt;"",E91&lt;&gt;"",F91&lt;&gt;"",H91&lt;&gt;"")),"Incompleta","OK")))</f>
        <v/>
      </c>
    </row>
    <row r="92">
      <c r="A92" s="8" t="n"/>
      <c r="B92" s="8" t="n"/>
      <c r="C92" s="8" t="n"/>
      <c r="D92" s="13" t="n"/>
      <c r="E92" s="13" t="n"/>
      <c r="F92" s="8" t="n"/>
      <c r="G92" s="15">
        <f>IFERROR(VLOOKUP(F92,Listas!$DK$2:$DL$250,2,FALSE),"")</f>
        <v/>
      </c>
      <c r="H92" s="14" t="n"/>
      <c r="I92" s="14" t="n"/>
      <c r="J92" s="16" t="n"/>
      <c r="K92" s="16" t="n"/>
      <c r="L92" s="8" t="n"/>
      <c r="N92" s="17">
        <f>IF(NOT(OR(A92&lt;&gt;"",B92&lt;&gt;"",C92&lt;&gt;"",D92&lt;&gt;"",E92&lt;&gt;"",F92&lt;&gt;"",H92&lt;&gt;"",I92&lt;&gt;"",J92&lt;&gt;"",K92&lt;&gt;"",L92&lt;&gt;"")),"",IF(NOT(AND(OR(B92="",COUNTIF('2. Proyectos'!$A$5:$A$54,B92)&gt;0),OR(C92="",COUNTIF(Listas!$DE$2:$DE$6,C92)&gt;0),OR(D92="",AND(ISNUMBER(D92),D92&gt;=2018,D92&lt;=2025)),OR(E92="",AND(ISNUMBER(E92),E92&gt;=1,E92&lt;=12)),OR(F92="",COUNTIF(Listas!$H$2:$H$250,F92)&gt;0),OR(H92="",AND(ISNUMBER(H92),H92&gt;0)),OR(I92="",AND(ISNUMBER(I92),I92&gt;0)),OR(J92="",AND(ISNUMBER(J92),J92&gt;=0)),OR(K92="",COUNTIF(Listas!$BC$2:$BC$3,K92)&gt;0))),"Dato inválido",IF(NOT(AND(A92&lt;&gt;"",B92&lt;&gt;"",D92&lt;&gt;"",E92&lt;&gt;"",F92&lt;&gt;"",H92&lt;&gt;"")),"Incompleta","OK")))</f>
        <v/>
      </c>
    </row>
    <row r="93">
      <c r="A93" s="6" t="n"/>
      <c r="B93" s="6" t="n"/>
      <c r="C93" s="6" t="n"/>
      <c r="D93" s="18" t="n"/>
      <c r="E93" s="18" t="n"/>
      <c r="F93" s="6" t="n"/>
      <c r="G93" s="15">
        <f>IFERROR(VLOOKUP(F93,Listas!$DK$2:$DL$250,2,FALSE),"")</f>
        <v/>
      </c>
      <c r="H93" s="19" t="n"/>
      <c r="I93" s="19" t="n"/>
      <c r="J93" s="20" t="n"/>
      <c r="K93" s="20" t="n"/>
      <c r="L93" s="6" t="n"/>
      <c r="N93" s="17">
        <f>IF(NOT(OR(A93&lt;&gt;"",B93&lt;&gt;"",C93&lt;&gt;"",D93&lt;&gt;"",E93&lt;&gt;"",F93&lt;&gt;"",H93&lt;&gt;"",I93&lt;&gt;"",J93&lt;&gt;"",K93&lt;&gt;"",L93&lt;&gt;"")),"",IF(NOT(AND(OR(B93="",COUNTIF('2. Proyectos'!$A$5:$A$54,B93)&gt;0),OR(C93="",COUNTIF(Listas!$DE$2:$DE$6,C93)&gt;0),OR(D93="",AND(ISNUMBER(D93),D93&gt;=2018,D93&lt;=2025)),OR(E93="",AND(ISNUMBER(E93),E93&gt;=1,E93&lt;=12)),OR(F93="",COUNTIF(Listas!$H$2:$H$250,F93)&gt;0),OR(H93="",AND(ISNUMBER(H93),H93&gt;0)),OR(I93="",AND(ISNUMBER(I93),I93&gt;0)),OR(J93="",AND(ISNUMBER(J93),J93&gt;=0)),OR(K93="",COUNTIF(Listas!$BC$2:$BC$3,K93)&gt;0))),"Dato inválido",IF(NOT(AND(A93&lt;&gt;"",B93&lt;&gt;"",D93&lt;&gt;"",E93&lt;&gt;"",F93&lt;&gt;"",H93&lt;&gt;"")),"Incompleta","OK")))</f>
        <v/>
      </c>
    </row>
    <row r="94">
      <c r="A94" s="8" t="n"/>
      <c r="B94" s="8" t="n"/>
      <c r="C94" s="8" t="n"/>
      <c r="D94" s="13" t="n"/>
      <c r="E94" s="13" t="n"/>
      <c r="F94" s="8" t="n"/>
      <c r="G94" s="15">
        <f>IFERROR(VLOOKUP(F94,Listas!$DK$2:$DL$250,2,FALSE),"")</f>
        <v/>
      </c>
      <c r="H94" s="14" t="n"/>
      <c r="I94" s="14" t="n"/>
      <c r="J94" s="16" t="n"/>
      <c r="K94" s="16" t="n"/>
      <c r="L94" s="8" t="n"/>
      <c r="N94" s="17">
        <f>IF(NOT(OR(A94&lt;&gt;"",B94&lt;&gt;"",C94&lt;&gt;"",D94&lt;&gt;"",E94&lt;&gt;"",F94&lt;&gt;"",H94&lt;&gt;"",I94&lt;&gt;"",J94&lt;&gt;"",K94&lt;&gt;"",L94&lt;&gt;"")),"",IF(NOT(AND(OR(B94="",COUNTIF('2. Proyectos'!$A$5:$A$54,B94)&gt;0),OR(C94="",COUNTIF(Listas!$DE$2:$DE$6,C94)&gt;0),OR(D94="",AND(ISNUMBER(D94),D94&gt;=2018,D94&lt;=2025)),OR(E94="",AND(ISNUMBER(E94),E94&gt;=1,E94&lt;=12)),OR(F94="",COUNTIF(Listas!$H$2:$H$250,F94)&gt;0),OR(H94="",AND(ISNUMBER(H94),H94&gt;0)),OR(I94="",AND(ISNUMBER(I94),I94&gt;0)),OR(J94="",AND(ISNUMBER(J94),J94&gt;=0)),OR(K94="",COUNTIF(Listas!$BC$2:$BC$3,K94)&gt;0))),"Dato inválido",IF(NOT(AND(A94&lt;&gt;"",B94&lt;&gt;"",D94&lt;&gt;"",E94&lt;&gt;"",F94&lt;&gt;"",H94&lt;&gt;"")),"Incompleta","OK")))</f>
        <v/>
      </c>
    </row>
    <row r="95">
      <c r="A95" s="6" t="n"/>
      <c r="B95" s="6" t="n"/>
      <c r="C95" s="6" t="n"/>
      <c r="D95" s="18" t="n"/>
      <c r="E95" s="18" t="n"/>
      <c r="F95" s="6" t="n"/>
      <c r="G95" s="15">
        <f>IFERROR(VLOOKUP(F95,Listas!$DK$2:$DL$250,2,FALSE),"")</f>
        <v/>
      </c>
      <c r="H95" s="19" t="n"/>
      <c r="I95" s="19" t="n"/>
      <c r="J95" s="20" t="n"/>
      <c r="K95" s="20" t="n"/>
      <c r="L95" s="6" t="n"/>
      <c r="N95" s="17">
        <f>IF(NOT(OR(A95&lt;&gt;"",B95&lt;&gt;"",C95&lt;&gt;"",D95&lt;&gt;"",E95&lt;&gt;"",F95&lt;&gt;"",H95&lt;&gt;"",I95&lt;&gt;"",J95&lt;&gt;"",K95&lt;&gt;"",L95&lt;&gt;"")),"",IF(NOT(AND(OR(B95="",COUNTIF('2. Proyectos'!$A$5:$A$54,B95)&gt;0),OR(C95="",COUNTIF(Listas!$DE$2:$DE$6,C95)&gt;0),OR(D95="",AND(ISNUMBER(D95),D95&gt;=2018,D95&lt;=2025)),OR(E95="",AND(ISNUMBER(E95),E95&gt;=1,E95&lt;=12)),OR(F95="",COUNTIF(Listas!$H$2:$H$250,F95)&gt;0),OR(H95="",AND(ISNUMBER(H95),H95&gt;0)),OR(I95="",AND(ISNUMBER(I95),I95&gt;0)),OR(J95="",AND(ISNUMBER(J95),J95&gt;=0)),OR(K95="",COUNTIF(Listas!$BC$2:$BC$3,K95)&gt;0))),"Dato inválido",IF(NOT(AND(A95&lt;&gt;"",B95&lt;&gt;"",D95&lt;&gt;"",E95&lt;&gt;"",F95&lt;&gt;"",H95&lt;&gt;"")),"Incompleta","OK")))</f>
        <v/>
      </c>
    </row>
    <row r="96">
      <c r="A96" s="8" t="n"/>
      <c r="B96" s="8" t="n"/>
      <c r="C96" s="8" t="n"/>
      <c r="D96" s="13" t="n"/>
      <c r="E96" s="13" t="n"/>
      <c r="F96" s="8" t="n"/>
      <c r="G96" s="15">
        <f>IFERROR(VLOOKUP(F96,Listas!$DK$2:$DL$250,2,FALSE),"")</f>
        <v/>
      </c>
      <c r="H96" s="14" t="n"/>
      <c r="I96" s="14" t="n"/>
      <c r="J96" s="16" t="n"/>
      <c r="K96" s="16" t="n"/>
      <c r="L96" s="8" t="n"/>
      <c r="N96" s="17">
        <f>IF(NOT(OR(A96&lt;&gt;"",B96&lt;&gt;"",C96&lt;&gt;"",D96&lt;&gt;"",E96&lt;&gt;"",F96&lt;&gt;"",H96&lt;&gt;"",I96&lt;&gt;"",J96&lt;&gt;"",K96&lt;&gt;"",L96&lt;&gt;"")),"",IF(NOT(AND(OR(B96="",COUNTIF('2. Proyectos'!$A$5:$A$54,B96)&gt;0),OR(C96="",COUNTIF(Listas!$DE$2:$DE$6,C96)&gt;0),OR(D96="",AND(ISNUMBER(D96),D96&gt;=2018,D96&lt;=2025)),OR(E96="",AND(ISNUMBER(E96),E96&gt;=1,E96&lt;=12)),OR(F96="",COUNTIF(Listas!$H$2:$H$250,F96)&gt;0),OR(H96="",AND(ISNUMBER(H96),H96&gt;0)),OR(I96="",AND(ISNUMBER(I96),I96&gt;0)),OR(J96="",AND(ISNUMBER(J96),J96&gt;=0)),OR(K96="",COUNTIF(Listas!$BC$2:$BC$3,K96)&gt;0))),"Dato inválido",IF(NOT(AND(A96&lt;&gt;"",B96&lt;&gt;"",D96&lt;&gt;"",E96&lt;&gt;"",F96&lt;&gt;"",H96&lt;&gt;"")),"Incompleta","OK")))</f>
        <v/>
      </c>
    </row>
    <row r="97">
      <c r="A97" s="6" t="n"/>
      <c r="B97" s="6" t="n"/>
      <c r="C97" s="6" t="n"/>
      <c r="D97" s="18" t="n"/>
      <c r="E97" s="18" t="n"/>
      <c r="F97" s="6" t="n"/>
      <c r="G97" s="15">
        <f>IFERROR(VLOOKUP(F97,Listas!$DK$2:$DL$250,2,FALSE),"")</f>
        <v/>
      </c>
      <c r="H97" s="19" t="n"/>
      <c r="I97" s="19" t="n"/>
      <c r="J97" s="20" t="n"/>
      <c r="K97" s="20" t="n"/>
      <c r="L97" s="6" t="n"/>
      <c r="N97" s="17">
        <f>IF(NOT(OR(A97&lt;&gt;"",B97&lt;&gt;"",C97&lt;&gt;"",D97&lt;&gt;"",E97&lt;&gt;"",F97&lt;&gt;"",H97&lt;&gt;"",I97&lt;&gt;"",J97&lt;&gt;"",K97&lt;&gt;"",L97&lt;&gt;"")),"",IF(NOT(AND(OR(B97="",COUNTIF('2. Proyectos'!$A$5:$A$54,B97)&gt;0),OR(C97="",COUNTIF(Listas!$DE$2:$DE$6,C97)&gt;0),OR(D97="",AND(ISNUMBER(D97),D97&gt;=2018,D97&lt;=2025)),OR(E97="",AND(ISNUMBER(E97),E97&gt;=1,E97&lt;=12)),OR(F97="",COUNTIF(Listas!$H$2:$H$250,F97)&gt;0),OR(H97="",AND(ISNUMBER(H97),H97&gt;0)),OR(I97="",AND(ISNUMBER(I97),I97&gt;0)),OR(J97="",AND(ISNUMBER(J97),J97&gt;=0)),OR(K97="",COUNTIF(Listas!$BC$2:$BC$3,K97)&gt;0))),"Dato inválido",IF(NOT(AND(A97&lt;&gt;"",B97&lt;&gt;"",D97&lt;&gt;"",E97&lt;&gt;"",F97&lt;&gt;"",H97&lt;&gt;"")),"Incompleta","OK")))</f>
        <v/>
      </c>
    </row>
    <row r="98">
      <c r="A98" s="8" t="n"/>
      <c r="B98" s="8" t="n"/>
      <c r="C98" s="8" t="n"/>
      <c r="D98" s="13" t="n"/>
      <c r="E98" s="13" t="n"/>
      <c r="F98" s="8" t="n"/>
      <c r="G98" s="15">
        <f>IFERROR(VLOOKUP(F98,Listas!$DK$2:$DL$250,2,FALSE),"")</f>
        <v/>
      </c>
      <c r="H98" s="14" t="n"/>
      <c r="I98" s="14" t="n"/>
      <c r="J98" s="16" t="n"/>
      <c r="K98" s="16" t="n"/>
      <c r="L98" s="8" t="n"/>
      <c r="N98" s="17">
        <f>IF(NOT(OR(A98&lt;&gt;"",B98&lt;&gt;"",C98&lt;&gt;"",D98&lt;&gt;"",E98&lt;&gt;"",F98&lt;&gt;"",H98&lt;&gt;"",I98&lt;&gt;"",J98&lt;&gt;"",K98&lt;&gt;"",L98&lt;&gt;"")),"",IF(NOT(AND(OR(B98="",COUNTIF('2. Proyectos'!$A$5:$A$54,B98)&gt;0),OR(C98="",COUNTIF(Listas!$DE$2:$DE$6,C98)&gt;0),OR(D98="",AND(ISNUMBER(D98),D98&gt;=2018,D98&lt;=2025)),OR(E98="",AND(ISNUMBER(E98),E98&gt;=1,E98&lt;=12)),OR(F98="",COUNTIF(Listas!$H$2:$H$250,F98)&gt;0),OR(H98="",AND(ISNUMBER(H98),H98&gt;0)),OR(I98="",AND(ISNUMBER(I98),I98&gt;0)),OR(J98="",AND(ISNUMBER(J98),J98&gt;=0)),OR(K98="",COUNTIF(Listas!$BC$2:$BC$3,K98)&gt;0))),"Dato inválido",IF(NOT(AND(A98&lt;&gt;"",B98&lt;&gt;"",D98&lt;&gt;"",E98&lt;&gt;"",F98&lt;&gt;"",H98&lt;&gt;"")),"Incompleta","OK")))</f>
        <v/>
      </c>
    </row>
    <row r="99">
      <c r="A99" s="6" t="n"/>
      <c r="B99" s="6" t="n"/>
      <c r="C99" s="6" t="n"/>
      <c r="D99" s="18" t="n"/>
      <c r="E99" s="18" t="n"/>
      <c r="F99" s="6" t="n"/>
      <c r="G99" s="15">
        <f>IFERROR(VLOOKUP(F99,Listas!$DK$2:$DL$250,2,FALSE),"")</f>
        <v/>
      </c>
      <c r="H99" s="19" t="n"/>
      <c r="I99" s="19" t="n"/>
      <c r="J99" s="20" t="n"/>
      <c r="K99" s="20" t="n"/>
      <c r="L99" s="6" t="n"/>
      <c r="N99" s="17">
        <f>IF(NOT(OR(A99&lt;&gt;"",B99&lt;&gt;"",C99&lt;&gt;"",D99&lt;&gt;"",E99&lt;&gt;"",F99&lt;&gt;"",H99&lt;&gt;"",I99&lt;&gt;"",J99&lt;&gt;"",K99&lt;&gt;"",L99&lt;&gt;"")),"",IF(NOT(AND(OR(B99="",COUNTIF('2. Proyectos'!$A$5:$A$54,B99)&gt;0),OR(C99="",COUNTIF(Listas!$DE$2:$DE$6,C99)&gt;0),OR(D99="",AND(ISNUMBER(D99),D99&gt;=2018,D99&lt;=2025)),OR(E99="",AND(ISNUMBER(E99),E99&gt;=1,E99&lt;=12)),OR(F99="",COUNTIF(Listas!$H$2:$H$250,F99)&gt;0),OR(H99="",AND(ISNUMBER(H99),H99&gt;0)),OR(I99="",AND(ISNUMBER(I99),I99&gt;0)),OR(J99="",AND(ISNUMBER(J99),J99&gt;=0)),OR(K99="",COUNTIF(Listas!$BC$2:$BC$3,K99)&gt;0))),"Dato inválido",IF(NOT(AND(A99&lt;&gt;"",B99&lt;&gt;"",D99&lt;&gt;"",E99&lt;&gt;"",F99&lt;&gt;"",H99&lt;&gt;"")),"Incompleta","OK")))</f>
        <v/>
      </c>
    </row>
    <row r="100">
      <c r="A100" s="8" t="n"/>
      <c r="B100" s="8" t="n"/>
      <c r="C100" s="8" t="n"/>
      <c r="D100" s="13" t="n"/>
      <c r="E100" s="13" t="n"/>
      <c r="F100" s="8" t="n"/>
      <c r="G100" s="15">
        <f>IFERROR(VLOOKUP(F100,Listas!$DK$2:$DL$250,2,FALSE),"")</f>
        <v/>
      </c>
      <c r="H100" s="14" t="n"/>
      <c r="I100" s="14" t="n"/>
      <c r="J100" s="16" t="n"/>
      <c r="K100" s="16" t="n"/>
      <c r="L100" s="8" t="n"/>
      <c r="N100" s="17">
        <f>IF(NOT(OR(A100&lt;&gt;"",B100&lt;&gt;"",C100&lt;&gt;"",D100&lt;&gt;"",E100&lt;&gt;"",F100&lt;&gt;"",H100&lt;&gt;"",I100&lt;&gt;"",J100&lt;&gt;"",K100&lt;&gt;"",L100&lt;&gt;"")),"",IF(NOT(AND(OR(B100="",COUNTIF('2. Proyectos'!$A$5:$A$54,B100)&gt;0),OR(C100="",COUNTIF(Listas!$DE$2:$DE$6,C100)&gt;0),OR(D100="",AND(ISNUMBER(D100),D100&gt;=2018,D100&lt;=2025)),OR(E100="",AND(ISNUMBER(E100),E100&gt;=1,E100&lt;=12)),OR(F100="",COUNTIF(Listas!$H$2:$H$250,F100)&gt;0),OR(H100="",AND(ISNUMBER(H100),H100&gt;0)),OR(I100="",AND(ISNUMBER(I100),I100&gt;0)),OR(J100="",AND(ISNUMBER(J100),J100&gt;=0)),OR(K100="",COUNTIF(Listas!$BC$2:$BC$3,K100)&gt;0))),"Dato inválido",IF(NOT(AND(A100&lt;&gt;"",B100&lt;&gt;"",D100&lt;&gt;"",E100&lt;&gt;"",F100&lt;&gt;"",H100&lt;&gt;"")),"Incompleta","OK")))</f>
        <v/>
      </c>
    </row>
    <row r="101">
      <c r="A101" s="6" t="n"/>
      <c r="B101" s="6" t="n"/>
      <c r="C101" s="6" t="n"/>
      <c r="D101" s="18" t="n"/>
      <c r="E101" s="18" t="n"/>
      <c r="F101" s="6" t="n"/>
      <c r="G101" s="15">
        <f>IFERROR(VLOOKUP(F101,Listas!$DK$2:$DL$250,2,FALSE),"")</f>
        <v/>
      </c>
      <c r="H101" s="19" t="n"/>
      <c r="I101" s="19" t="n"/>
      <c r="J101" s="20" t="n"/>
      <c r="K101" s="20" t="n"/>
      <c r="L101" s="6" t="n"/>
      <c r="N101" s="17">
        <f>IF(NOT(OR(A101&lt;&gt;"",B101&lt;&gt;"",C101&lt;&gt;"",D101&lt;&gt;"",E101&lt;&gt;"",F101&lt;&gt;"",H101&lt;&gt;"",I101&lt;&gt;"",J101&lt;&gt;"",K101&lt;&gt;"",L101&lt;&gt;"")),"",IF(NOT(AND(OR(B101="",COUNTIF('2. Proyectos'!$A$5:$A$54,B101)&gt;0),OR(C101="",COUNTIF(Listas!$DE$2:$DE$6,C101)&gt;0),OR(D101="",AND(ISNUMBER(D101),D101&gt;=2018,D101&lt;=2025)),OR(E101="",AND(ISNUMBER(E101),E101&gt;=1,E101&lt;=12)),OR(F101="",COUNTIF(Listas!$H$2:$H$250,F101)&gt;0),OR(H101="",AND(ISNUMBER(H101),H101&gt;0)),OR(I101="",AND(ISNUMBER(I101),I101&gt;0)),OR(J101="",AND(ISNUMBER(J101),J101&gt;=0)),OR(K101="",COUNTIF(Listas!$BC$2:$BC$3,K101)&gt;0))),"Dato inválido",IF(NOT(AND(A101&lt;&gt;"",B101&lt;&gt;"",D101&lt;&gt;"",E101&lt;&gt;"",F101&lt;&gt;"",H101&lt;&gt;"")),"Incompleta","OK")))</f>
        <v/>
      </c>
    </row>
    <row r="102">
      <c r="A102" s="8" t="n"/>
      <c r="B102" s="8" t="n"/>
      <c r="C102" s="8" t="n"/>
      <c r="D102" s="13" t="n"/>
      <c r="E102" s="13" t="n"/>
      <c r="F102" s="8" t="n"/>
      <c r="G102" s="15">
        <f>IFERROR(VLOOKUP(F102,Listas!$DK$2:$DL$250,2,FALSE),"")</f>
        <v/>
      </c>
      <c r="H102" s="14" t="n"/>
      <c r="I102" s="14" t="n"/>
      <c r="J102" s="16" t="n"/>
      <c r="K102" s="16" t="n"/>
      <c r="L102" s="8" t="n"/>
      <c r="N102" s="17">
        <f>IF(NOT(OR(A102&lt;&gt;"",B102&lt;&gt;"",C102&lt;&gt;"",D102&lt;&gt;"",E102&lt;&gt;"",F102&lt;&gt;"",H102&lt;&gt;"",I102&lt;&gt;"",J102&lt;&gt;"",K102&lt;&gt;"",L102&lt;&gt;"")),"",IF(NOT(AND(OR(B102="",COUNTIF('2. Proyectos'!$A$5:$A$54,B102)&gt;0),OR(C102="",COUNTIF(Listas!$DE$2:$DE$6,C102)&gt;0),OR(D102="",AND(ISNUMBER(D102),D102&gt;=2018,D102&lt;=2025)),OR(E102="",AND(ISNUMBER(E102),E102&gt;=1,E102&lt;=12)),OR(F102="",COUNTIF(Listas!$H$2:$H$250,F102)&gt;0),OR(H102="",AND(ISNUMBER(H102),H102&gt;0)),OR(I102="",AND(ISNUMBER(I102),I102&gt;0)),OR(J102="",AND(ISNUMBER(J102),J102&gt;=0)),OR(K102="",COUNTIF(Listas!$BC$2:$BC$3,K102)&gt;0))),"Dato inválido",IF(NOT(AND(A102&lt;&gt;"",B102&lt;&gt;"",D102&lt;&gt;"",E102&lt;&gt;"",F102&lt;&gt;"",H102&lt;&gt;"")),"Incompleta","OK")))</f>
        <v/>
      </c>
    </row>
    <row r="103">
      <c r="A103" s="6" t="n"/>
      <c r="B103" s="6" t="n"/>
      <c r="C103" s="6" t="n"/>
      <c r="D103" s="18" t="n"/>
      <c r="E103" s="18" t="n"/>
      <c r="F103" s="6" t="n"/>
      <c r="G103" s="15">
        <f>IFERROR(VLOOKUP(F103,Listas!$DK$2:$DL$250,2,FALSE),"")</f>
        <v/>
      </c>
      <c r="H103" s="19" t="n"/>
      <c r="I103" s="19" t="n"/>
      <c r="J103" s="20" t="n"/>
      <c r="K103" s="20" t="n"/>
      <c r="L103" s="6" t="n"/>
      <c r="N103" s="17">
        <f>IF(NOT(OR(A103&lt;&gt;"",B103&lt;&gt;"",C103&lt;&gt;"",D103&lt;&gt;"",E103&lt;&gt;"",F103&lt;&gt;"",H103&lt;&gt;"",I103&lt;&gt;"",J103&lt;&gt;"",K103&lt;&gt;"",L103&lt;&gt;"")),"",IF(NOT(AND(OR(B103="",COUNTIF('2. Proyectos'!$A$5:$A$54,B103)&gt;0),OR(C103="",COUNTIF(Listas!$DE$2:$DE$6,C103)&gt;0),OR(D103="",AND(ISNUMBER(D103),D103&gt;=2018,D103&lt;=2025)),OR(E103="",AND(ISNUMBER(E103),E103&gt;=1,E103&lt;=12)),OR(F103="",COUNTIF(Listas!$H$2:$H$250,F103)&gt;0),OR(H103="",AND(ISNUMBER(H103),H103&gt;0)),OR(I103="",AND(ISNUMBER(I103),I103&gt;0)),OR(J103="",AND(ISNUMBER(J103),J103&gt;=0)),OR(K103="",COUNTIF(Listas!$BC$2:$BC$3,K103)&gt;0))),"Dato inválido",IF(NOT(AND(A103&lt;&gt;"",B103&lt;&gt;"",D103&lt;&gt;"",E103&lt;&gt;"",F103&lt;&gt;"",H103&lt;&gt;"")),"Incompleta","OK")))</f>
        <v/>
      </c>
    </row>
    <row r="104">
      <c r="A104" s="8" t="n"/>
      <c r="B104" s="8" t="n"/>
      <c r="C104" s="8" t="n"/>
      <c r="D104" s="13" t="n"/>
      <c r="E104" s="13" t="n"/>
      <c r="F104" s="8" t="n"/>
      <c r="G104" s="15">
        <f>IFERROR(VLOOKUP(F104,Listas!$DK$2:$DL$250,2,FALSE),"")</f>
        <v/>
      </c>
      <c r="H104" s="14" t="n"/>
      <c r="I104" s="14" t="n"/>
      <c r="J104" s="16" t="n"/>
      <c r="K104" s="16" t="n"/>
      <c r="L104" s="8" t="n"/>
      <c r="N104" s="17">
        <f>IF(NOT(OR(A104&lt;&gt;"",B104&lt;&gt;"",C104&lt;&gt;"",D104&lt;&gt;"",E104&lt;&gt;"",F104&lt;&gt;"",H104&lt;&gt;"",I104&lt;&gt;"",J104&lt;&gt;"",K104&lt;&gt;"",L104&lt;&gt;"")),"",IF(NOT(AND(OR(B104="",COUNTIF('2. Proyectos'!$A$5:$A$54,B104)&gt;0),OR(C104="",COUNTIF(Listas!$DE$2:$DE$6,C104)&gt;0),OR(D104="",AND(ISNUMBER(D104),D104&gt;=2018,D104&lt;=2025)),OR(E104="",AND(ISNUMBER(E104),E104&gt;=1,E104&lt;=12)),OR(F104="",COUNTIF(Listas!$H$2:$H$250,F104)&gt;0),OR(H104="",AND(ISNUMBER(H104),H104&gt;0)),OR(I104="",AND(ISNUMBER(I104),I104&gt;0)),OR(J104="",AND(ISNUMBER(J104),J104&gt;=0)),OR(K104="",COUNTIF(Listas!$BC$2:$BC$3,K104)&gt;0))),"Dato inválido",IF(NOT(AND(A104&lt;&gt;"",B104&lt;&gt;"",D104&lt;&gt;"",E104&lt;&gt;"",F104&lt;&gt;"",H104&lt;&gt;"")),"Incompleta","OK")))</f>
        <v/>
      </c>
    </row>
    <row r="105">
      <c r="A105" s="6" t="n"/>
      <c r="B105" s="6" t="n"/>
      <c r="C105" s="6" t="n"/>
      <c r="D105" s="18" t="n"/>
      <c r="E105" s="18" t="n"/>
      <c r="F105" s="6" t="n"/>
      <c r="G105" s="15">
        <f>IFERROR(VLOOKUP(F105,Listas!$DK$2:$DL$250,2,FALSE),"")</f>
        <v/>
      </c>
      <c r="H105" s="19" t="n"/>
      <c r="I105" s="19" t="n"/>
      <c r="J105" s="20" t="n"/>
      <c r="K105" s="20" t="n"/>
      <c r="L105" s="6" t="n"/>
      <c r="N105" s="17">
        <f>IF(NOT(OR(A105&lt;&gt;"",B105&lt;&gt;"",C105&lt;&gt;"",D105&lt;&gt;"",E105&lt;&gt;"",F105&lt;&gt;"",H105&lt;&gt;"",I105&lt;&gt;"",J105&lt;&gt;"",K105&lt;&gt;"",L105&lt;&gt;"")),"",IF(NOT(AND(OR(B105="",COUNTIF('2. Proyectos'!$A$5:$A$54,B105)&gt;0),OR(C105="",COUNTIF(Listas!$DE$2:$DE$6,C105)&gt;0),OR(D105="",AND(ISNUMBER(D105),D105&gt;=2018,D105&lt;=2025)),OR(E105="",AND(ISNUMBER(E105),E105&gt;=1,E105&lt;=12)),OR(F105="",COUNTIF(Listas!$H$2:$H$250,F105)&gt;0),OR(H105="",AND(ISNUMBER(H105),H105&gt;0)),OR(I105="",AND(ISNUMBER(I105),I105&gt;0)),OR(J105="",AND(ISNUMBER(J105),J105&gt;=0)),OR(K105="",COUNTIF(Listas!$BC$2:$BC$3,K105)&gt;0))),"Dato inválido",IF(NOT(AND(A105&lt;&gt;"",B105&lt;&gt;"",D105&lt;&gt;"",E105&lt;&gt;"",F105&lt;&gt;"",H105&lt;&gt;"")),"Incompleta","OK")))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5">
    <mergeCell ref="A2:R2"/>
    <mergeCell ref="L4"/>
    <mergeCell ref="A1:R1"/>
    <mergeCell ref="A4:C4"/>
    <mergeCell ref="D4:K4"/>
  </mergeCells>
  <conditionalFormatting sqref="N6:N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9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=Listas!$DE$2:$DE$6</formula1>
    </dataValidation>
    <dataValidation sqref="D6:D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E6:E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F6:F105" showDropDown="0" showInputMessage="0" showErrorMessage="1" allowBlank="1" errorTitle="Fuera de catálogo" error="Seleccione un valor de la lista." type="list">
      <formula1>=Listas!$H$2:$H$250</formula1>
    </dataValidation>
    <dataValidation sqref="H6:H105" showDropDown="0" showInputMessage="0" showErrorMessage="1" allowBlank="1" errorTitle="Valor inválido" error="Debe ser un número mayor que cero." type="decimal" operator="greaterThan">
      <formula1>0</formula1>
    </dataValidation>
    <dataValidation sqref="I6:I105" showDropDown="0" showInputMessage="0" showErrorMessage="1" allowBlank="1" errorTitle="Valor inválido" error="Debe ser un número mayor que cero." type="decimal" operator="greaterThan">
      <formula1>0</formula1>
    </dataValidation>
    <dataValidation sqref="J6:J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K6:K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S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3" customWidth="1" min="4" max="4"/>
    <col width="19" customWidth="1" min="5" max="5"/>
    <col width="12" customWidth="1" min="6" max="6"/>
    <col width="13" customWidth="1" min="7" max="7"/>
    <col width="12" customWidth="1" min="8" max="8"/>
    <col width="15" customWidth="1" min="9" max="9"/>
    <col width="15" customWidth="1" min="10" max="10"/>
    <col width="16" customWidth="1" min="11" max="11"/>
    <col width="12" customWidth="1" min="12" max="12"/>
    <col width="23" customWidth="1" min="13" max="13"/>
    <col width="25" customWidth="1" min="14" max="14"/>
    <col width="25" customWidth="1" min="15" max="15"/>
    <col width="26" customWidth="1" min="16" max="16"/>
    <col width="15" customWidth="1" min="17" max="17"/>
    <col width="16" customWidth="1" min="19" max="19"/>
  </cols>
  <sheetData>
    <row r="1" ht="24" customHeight="1">
      <c r="A1" s="1" t="inlineStr">
        <is>
          <t>F11. Redes de baja tensión — Conductores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I4" s="11" t="inlineStr">
        <is>
          <t>INFORMACIÓN DE COMPRA</t>
        </is>
      </c>
      <c r="Q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Tipo de red</t>
        </is>
      </c>
      <c r="E5" s="7" t="inlineStr">
        <is>
          <t>Calibre conductor</t>
        </is>
      </c>
      <c r="F5" s="7" t="inlineStr">
        <is>
          <t>Material</t>
        </is>
      </c>
      <c r="G5" s="7" t="inlineStr">
        <is>
          <t>Aislamiento</t>
        </is>
      </c>
      <c r="H5" s="7" t="inlineStr">
        <is>
          <t>Ubicación</t>
        </is>
      </c>
      <c r="I5" s="7" t="inlineStr">
        <is>
          <t>Año de compra</t>
        </is>
      </c>
      <c r="J5" s="7" t="inlineStr">
        <is>
          <t>Mes de compra</t>
        </is>
      </c>
      <c r="K5" s="7" t="inlineStr">
        <is>
          <t>País de origen</t>
        </is>
      </c>
      <c r="L5" s="7" t="inlineStr">
        <is>
          <t>Moneda</t>
        </is>
      </c>
      <c r="M5" s="7" t="inlineStr">
        <is>
          <t>Valor de compra (DDP)</t>
        </is>
      </c>
      <c r="N5" s="7" t="inlineStr">
        <is>
          <t>Cantidad de compra (km)</t>
        </is>
      </c>
      <c r="O5" s="7" t="inlineStr">
        <is>
          <t>Costo instalación (COP)</t>
        </is>
      </c>
      <c r="P5" s="7" t="inlineStr">
        <is>
          <t>Metodología costo instalación</t>
        </is>
      </c>
      <c r="Q5" s="7" t="inlineStr">
        <is>
          <t>Observaciones</t>
        </is>
      </c>
      <c r="S5" s="7" t="inlineStr">
        <is>
          <t>Revisión de fila</t>
        </is>
      </c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13" t="n"/>
      <c r="J6" s="13" t="n"/>
      <c r="K6" s="8" t="n"/>
      <c r="L6" s="15">
        <f>IFERROR(VLOOKUP(K6,Listas!$DK$2:$DL$250,2,FALSE),"")</f>
        <v/>
      </c>
      <c r="M6" s="14" t="n"/>
      <c r="N6" s="14" t="n"/>
      <c r="O6" s="16" t="n"/>
      <c r="P6" s="16" t="n"/>
      <c r="Q6" s="8" t="n"/>
      <c r="S6" s="17">
        <f>IF(NOT(OR(A6&lt;&gt;"",B6&lt;&gt;"",C6&lt;&gt;"",D6&lt;&gt;"",E6&lt;&gt;"",F6&lt;&gt;"",G6&lt;&gt;"",H6&lt;&gt;"",I6&lt;&gt;"",J6&lt;&gt;"",K6&lt;&gt;"",M6&lt;&gt;"",N6&lt;&gt;"",O6&lt;&gt;"",P6&lt;&gt;"",Q6&lt;&gt;"")),"",IF(NOT(AND(OR(B6="",COUNTIF('2. Proyectos'!$A$5:$A$54,B6)&gt;0),OR(C6="",COUNTIF(Listas!$DH$2:$DH$200,C6)&gt;0),OR(D6="",COUNTIF(Listas!$AC$2:$AC$5,D6)&gt;0),OR(F6="",COUNTIF(Listas!$W$2:$W$6,F6)&gt;0),OR(G6="",COUNTIF(Listas!$Z$2:$Z$4,G6)&gt;0),OR(H6="",COUNTIF(Listas!$AF$2:$AF$3,H6)&gt;0),OR(I6="",AND(ISNUMBER(I6),I6&gt;=2018,I6&lt;=2025)),OR(J6="",AND(ISNUMBER(J6),J6&gt;=1,J6&lt;=12)),OR(K6="",COUNTIF(Listas!$H$2:$H$250,K6)&gt;0),OR(M6="",AND(ISNUMBER(M6),M6&gt;0)),OR(N6="",AND(ISNUMBER(N6),N6&gt;0)),OR(O6="",AND(ISNUMBER(O6),O6&gt;=0)),OR(P6="",COUNTIF(Listas!$BC$2:$BC$3,P6)&gt;0))),"Dato inválido",IF(NOT(AND(A6&lt;&gt;"",B6&lt;&gt;"",D6&lt;&gt;"",E6&lt;&gt;"",F6&lt;&gt;"",G6&lt;&gt;"",H6&lt;&gt;"",I6&lt;&gt;"",J6&lt;&gt;"",K6&lt;&gt;"",M6&lt;&gt;"")),"Incompleta","OK")))</f>
        <v/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18" t="n"/>
      <c r="J7" s="18" t="n"/>
      <c r="K7" s="6" t="n"/>
      <c r="L7" s="15">
        <f>IFERROR(VLOOKUP(K7,Listas!$DK$2:$DL$250,2,FALSE),"")</f>
        <v/>
      </c>
      <c r="M7" s="19" t="n"/>
      <c r="N7" s="19" t="n"/>
      <c r="O7" s="20" t="n"/>
      <c r="P7" s="20" t="n"/>
      <c r="Q7" s="6" t="n"/>
      <c r="S7" s="17">
        <f>IF(NOT(OR(A7&lt;&gt;"",B7&lt;&gt;"",C7&lt;&gt;"",D7&lt;&gt;"",E7&lt;&gt;"",F7&lt;&gt;"",G7&lt;&gt;"",H7&lt;&gt;"",I7&lt;&gt;"",J7&lt;&gt;"",K7&lt;&gt;"",M7&lt;&gt;"",N7&lt;&gt;"",O7&lt;&gt;"",P7&lt;&gt;"",Q7&lt;&gt;"")),"",IF(NOT(AND(OR(B7="",COUNTIF('2. Proyectos'!$A$5:$A$54,B7)&gt;0),OR(C7="",COUNTIF(Listas!$DH$2:$DH$200,C7)&gt;0),OR(D7="",COUNTIF(Listas!$AC$2:$AC$5,D7)&gt;0),OR(F7="",COUNTIF(Listas!$W$2:$W$6,F7)&gt;0),OR(G7="",COUNTIF(Listas!$Z$2:$Z$4,G7)&gt;0),OR(H7="",COUNTIF(Listas!$AF$2:$AF$3,H7)&gt;0),OR(I7="",AND(ISNUMBER(I7),I7&gt;=2018,I7&lt;=2025)),OR(J7="",AND(ISNUMBER(J7),J7&gt;=1,J7&lt;=12)),OR(K7="",COUNTIF(Listas!$H$2:$H$250,K7)&gt;0),OR(M7="",AND(ISNUMBER(M7),M7&gt;0)),OR(N7="",AND(ISNUMBER(N7),N7&gt;0)),OR(O7="",AND(ISNUMBER(O7),O7&gt;=0)),OR(P7="",COUNTIF(Listas!$BC$2:$BC$3,P7)&gt;0))),"Dato inválido",IF(NOT(AND(A7&lt;&gt;"",B7&lt;&gt;"",D7&lt;&gt;"",E7&lt;&gt;"",F7&lt;&gt;"",G7&lt;&gt;"",H7&lt;&gt;"",I7&lt;&gt;"",J7&lt;&gt;"",K7&lt;&gt;"",M7&lt;&gt;"")),"Incompleta","OK")))</f>
        <v/>
      </c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13" t="n"/>
      <c r="J8" s="13" t="n"/>
      <c r="K8" s="8" t="n"/>
      <c r="L8" s="15">
        <f>IFERROR(VLOOKUP(K8,Listas!$DK$2:$DL$250,2,FALSE),"")</f>
        <v/>
      </c>
      <c r="M8" s="14" t="n"/>
      <c r="N8" s="14" t="n"/>
      <c r="O8" s="16" t="n"/>
      <c r="P8" s="16" t="n"/>
      <c r="Q8" s="8" t="n"/>
      <c r="S8" s="17">
        <f>IF(NOT(OR(A8&lt;&gt;"",B8&lt;&gt;"",C8&lt;&gt;"",D8&lt;&gt;"",E8&lt;&gt;"",F8&lt;&gt;"",G8&lt;&gt;"",H8&lt;&gt;"",I8&lt;&gt;"",J8&lt;&gt;"",K8&lt;&gt;"",M8&lt;&gt;"",N8&lt;&gt;"",O8&lt;&gt;"",P8&lt;&gt;"",Q8&lt;&gt;"")),"",IF(NOT(AND(OR(B8="",COUNTIF('2. Proyectos'!$A$5:$A$54,B8)&gt;0),OR(C8="",COUNTIF(Listas!$DH$2:$DH$200,C8)&gt;0),OR(D8="",COUNTIF(Listas!$AC$2:$AC$5,D8)&gt;0),OR(F8="",COUNTIF(Listas!$W$2:$W$6,F8)&gt;0),OR(G8="",COUNTIF(Listas!$Z$2:$Z$4,G8)&gt;0),OR(H8="",COUNTIF(Listas!$AF$2:$AF$3,H8)&gt;0),OR(I8="",AND(ISNUMBER(I8),I8&gt;=2018,I8&lt;=2025)),OR(J8="",AND(ISNUMBER(J8),J8&gt;=1,J8&lt;=12)),OR(K8="",COUNTIF(Listas!$H$2:$H$250,K8)&gt;0),OR(M8="",AND(ISNUMBER(M8),M8&gt;0)),OR(N8="",AND(ISNUMBER(N8),N8&gt;0)),OR(O8="",AND(ISNUMBER(O8),O8&gt;=0)),OR(P8="",COUNTIF(Listas!$BC$2:$BC$3,P8)&gt;0))),"Dato inválido",IF(NOT(AND(A8&lt;&gt;"",B8&lt;&gt;"",D8&lt;&gt;"",E8&lt;&gt;"",F8&lt;&gt;"",G8&lt;&gt;"",H8&lt;&gt;"",I8&lt;&gt;"",J8&lt;&gt;"",K8&lt;&gt;"",M8&lt;&gt;"")),"Incompleta","OK")))</f>
        <v/>
      </c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18" t="n"/>
      <c r="J9" s="18" t="n"/>
      <c r="K9" s="6" t="n"/>
      <c r="L9" s="15">
        <f>IFERROR(VLOOKUP(K9,Listas!$DK$2:$DL$250,2,FALSE),"")</f>
        <v/>
      </c>
      <c r="M9" s="19" t="n"/>
      <c r="N9" s="19" t="n"/>
      <c r="O9" s="20" t="n"/>
      <c r="P9" s="20" t="n"/>
      <c r="Q9" s="6" t="n"/>
      <c r="S9" s="17">
        <f>IF(NOT(OR(A9&lt;&gt;"",B9&lt;&gt;"",C9&lt;&gt;"",D9&lt;&gt;"",E9&lt;&gt;"",F9&lt;&gt;"",G9&lt;&gt;"",H9&lt;&gt;"",I9&lt;&gt;"",J9&lt;&gt;"",K9&lt;&gt;"",M9&lt;&gt;"",N9&lt;&gt;"",O9&lt;&gt;"",P9&lt;&gt;"",Q9&lt;&gt;"")),"",IF(NOT(AND(OR(B9="",COUNTIF('2. Proyectos'!$A$5:$A$54,B9)&gt;0),OR(C9="",COUNTIF(Listas!$DH$2:$DH$200,C9)&gt;0),OR(D9="",COUNTIF(Listas!$AC$2:$AC$5,D9)&gt;0),OR(F9="",COUNTIF(Listas!$W$2:$W$6,F9)&gt;0),OR(G9="",COUNTIF(Listas!$Z$2:$Z$4,G9)&gt;0),OR(H9="",COUNTIF(Listas!$AF$2:$AF$3,H9)&gt;0),OR(I9="",AND(ISNUMBER(I9),I9&gt;=2018,I9&lt;=2025)),OR(J9="",AND(ISNUMBER(J9),J9&gt;=1,J9&lt;=12)),OR(K9="",COUNTIF(Listas!$H$2:$H$250,K9)&gt;0),OR(M9="",AND(ISNUMBER(M9),M9&gt;0)),OR(N9="",AND(ISNUMBER(N9),N9&gt;0)),OR(O9="",AND(ISNUMBER(O9),O9&gt;=0)),OR(P9="",COUNTIF(Listas!$BC$2:$BC$3,P9)&gt;0))),"Dato inválido",IF(NOT(AND(A9&lt;&gt;"",B9&lt;&gt;"",D9&lt;&gt;"",E9&lt;&gt;"",F9&lt;&gt;"",G9&lt;&gt;"",H9&lt;&gt;"",I9&lt;&gt;"",J9&lt;&gt;"",K9&lt;&gt;"",M9&lt;&gt;"")),"Incompleta","OK")))</f>
        <v/>
      </c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13" t="n"/>
      <c r="J10" s="13" t="n"/>
      <c r="K10" s="8" t="n"/>
      <c r="L10" s="15">
        <f>IFERROR(VLOOKUP(K10,Listas!$DK$2:$DL$250,2,FALSE),"")</f>
        <v/>
      </c>
      <c r="M10" s="14" t="n"/>
      <c r="N10" s="14" t="n"/>
      <c r="O10" s="16" t="n"/>
      <c r="P10" s="16" t="n"/>
      <c r="Q10" s="8" t="n"/>
      <c r="S10" s="17">
        <f>IF(NOT(OR(A10&lt;&gt;"",B10&lt;&gt;"",C10&lt;&gt;"",D10&lt;&gt;"",E10&lt;&gt;"",F10&lt;&gt;"",G10&lt;&gt;"",H10&lt;&gt;"",I10&lt;&gt;"",J10&lt;&gt;"",K10&lt;&gt;"",M10&lt;&gt;"",N10&lt;&gt;"",O10&lt;&gt;"",P10&lt;&gt;"",Q10&lt;&gt;"")),"",IF(NOT(AND(OR(B10="",COUNTIF('2. Proyectos'!$A$5:$A$54,B10)&gt;0),OR(C10="",COUNTIF(Listas!$DH$2:$DH$200,C10)&gt;0),OR(D10="",COUNTIF(Listas!$AC$2:$AC$5,D10)&gt;0),OR(F10="",COUNTIF(Listas!$W$2:$W$6,F10)&gt;0),OR(G10="",COUNTIF(Listas!$Z$2:$Z$4,G10)&gt;0),OR(H10="",COUNTIF(Listas!$AF$2:$AF$3,H10)&gt;0),OR(I10="",AND(ISNUMBER(I10),I10&gt;=2018,I10&lt;=2025)),OR(J10="",AND(ISNUMBER(J10),J10&gt;=1,J10&lt;=12)),OR(K10="",COUNTIF(Listas!$H$2:$H$250,K10)&gt;0),OR(M10="",AND(ISNUMBER(M10),M10&gt;0)),OR(N10="",AND(ISNUMBER(N10),N10&gt;0)),OR(O10="",AND(ISNUMBER(O10),O10&gt;=0)),OR(P10="",COUNTIF(Listas!$BC$2:$BC$3,P10)&gt;0))),"Dato inválido",IF(NOT(AND(A10&lt;&gt;"",B10&lt;&gt;"",D10&lt;&gt;"",E10&lt;&gt;"",F10&lt;&gt;"",G10&lt;&gt;"",H10&lt;&gt;"",I10&lt;&gt;"",J10&lt;&gt;"",K10&lt;&gt;"",M10&lt;&gt;"")),"Incompleta","OK")))</f>
        <v/>
      </c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18" t="n"/>
      <c r="J11" s="18" t="n"/>
      <c r="K11" s="6" t="n"/>
      <c r="L11" s="15">
        <f>IFERROR(VLOOKUP(K11,Listas!$DK$2:$DL$250,2,FALSE),"")</f>
        <v/>
      </c>
      <c r="M11" s="19" t="n"/>
      <c r="N11" s="19" t="n"/>
      <c r="O11" s="20" t="n"/>
      <c r="P11" s="20" t="n"/>
      <c r="Q11" s="6" t="n"/>
      <c r="S11" s="17">
        <f>IF(NOT(OR(A11&lt;&gt;"",B11&lt;&gt;"",C11&lt;&gt;"",D11&lt;&gt;"",E11&lt;&gt;"",F11&lt;&gt;"",G11&lt;&gt;"",H11&lt;&gt;"",I11&lt;&gt;"",J11&lt;&gt;"",K11&lt;&gt;"",M11&lt;&gt;"",N11&lt;&gt;"",O11&lt;&gt;"",P11&lt;&gt;"",Q11&lt;&gt;"")),"",IF(NOT(AND(OR(B11="",COUNTIF('2. Proyectos'!$A$5:$A$54,B11)&gt;0),OR(C11="",COUNTIF(Listas!$DH$2:$DH$200,C11)&gt;0),OR(D11="",COUNTIF(Listas!$AC$2:$AC$5,D11)&gt;0),OR(F11="",COUNTIF(Listas!$W$2:$W$6,F11)&gt;0),OR(G11="",COUNTIF(Listas!$Z$2:$Z$4,G11)&gt;0),OR(H11="",COUNTIF(Listas!$AF$2:$AF$3,H11)&gt;0),OR(I11="",AND(ISNUMBER(I11),I11&gt;=2018,I11&lt;=2025)),OR(J11="",AND(ISNUMBER(J11),J11&gt;=1,J11&lt;=12)),OR(K11="",COUNTIF(Listas!$H$2:$H$250,K11)&gt;0),OR(M11="",AND(ISNUMBER(M11),M11&gt;0)),OR(N11="",AND(ISNUMBER(N11),N11&gt;0)),OR(O11="",AND(ISNUMBER(O11),O11&gt;=0)),OR(P11="",COUNTIF(Listas!$BC$2:$BC$3,P11)&gt;0))),"Dato inválido",IF(NOT(AND(A11&lt;&gt;"",B11&lt;&gt;"",D11&lt;&gt;"",E11&lt;&gt;"",F11&lt;&gt;"",G11&lt;&gt;"",H11&lt;&gt;"",I11&lt;&gt;"",J11&lt;&gt;"",K11&lt;&gt;"",M11&lt;&gt;"")),"Incompleta","OK")))</f>
        <v/>
      </c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13" t="n"/>
      <c r="J12" s="13" t="n"/>
      <c r="K12" s="8" t="n"/>
      <c r="L12" s="15">
        <f>IFERROR(VLOOKUP(K12,Listas!$DK$2:$DL$250,2,FALSE),"")</f>
        <v/>
      </c>
      <c r="M12" s="14" t="n"/>
      <c r="N12" s="14" t="n"/>
      <c r="O12" s="16" t="n"/>
      <c r="P12" s="16" t="n"/>
      <c r="Q12" s="8" t="n"/>
      <c r="S12" s="17">
        <f>IF(NOT(OR(A12&lt;&gt;"",B12&lt;&gt;"",C12&lt;&gt;"",D12&lt;&gt;"",E12&lt;&gt;"",F12&lt;&gt;"",G12&lt;&gt;"",H12&lt;&gt;"",I12&lt;&gt;"",J12&lt;&gt;"",K12&lt;&gt;"",M12&lt;&gt;"",N12&lt;&gt;"",O12&lt;&gt;"",P12&lt;&gt;"",Q12&lt;&gt;"")),"",IF(NOT(AND(OR(B12="",COUNTIF('2. Proyectos'!$A$5:$A$54,B12)&gt;0),OR(C12="",COUNTIF(Listas!$DH$2:$DH$200,C12)&gt;0),OR(D12="",COUNTIF(Listas!$AC$2:$AC$5,D12)&gt;0),OR(F12="",COUNTIF(Listas!$W$2:$W$6,F12)&gt;0),OR(G12="",COUNTIF(Listas!$Z$2:$Z$4,G12)&gt;0),OR(H12="",COUNTIF(Listas!$AF$2:$AF$3,H12)&gt;0),OR(I12="",AND(ISNUMBER(I12),I12&gt;=2018,I12&lt;=2025)),OR(J12="",AND(ISNUMBER(J12),J12&gt;=1,J12&lt;=12)),OR(K12="",COUNTIF(Listas!$H$2:$H$250,K12)&gt;0),OR(M12="",AND(ISNUMBER(M12),M12&gt;0)),OR(N12="",AND(ISNUMBER(N12),N12&gt;0)),OR(O12="",AND(ISNUMBER(O12),O12&gt;=0)),OR(P12="",COUNTIF(Listas!$BC$2:$BC$3,P12)&gt;0))),"Dato inválido",IF(NOT(AND(A12&lt;&gt;"",B12&lt;&gt;"",D12&lt;&gt;"",E12&lt;&gt;"",F12&lt;&gt;"",G12&lt;&gt;"",H12&lt;&gt;"",I12&lt;&gt;"",J12&lt;&gt;"",K12&lt;&gt;"",M12&lt;&gt;"")),"Incompleta","OK")))</f>
        <v/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18" t="n"/>
      <c r="J13" s="18" t="n"/>
      <c r="K13" s="6" t="n"/>
      <c r="L13" s="15">
        <f>IFERROR(VLOOKUP(K13,Listas!$DK$2:$DL$250,2,FALSE),"")</f>
        <v/>
      </c>
      <c r="M13" s="19" t="n"/>
      <c r="N13" s="19" t="n"/>
      <c r="O13" s="20" t="n"/>
      <c r="P13" s="20" t="n"/>
      <c r="Q13" s="6" t="n"/>
      <c r="S13" s="17">
        <f>IF(NOT(OR(A13&lt;&gt;"",B13&lt;&gt;"",C13&lt;&gt;"",D13&lt;&gt;"",E13&lt;&gt;"",F13&lt;&gt;"",G13&lt;&gt;"",H13&lt;&gt;"",I13&lt;&gt;"",J13&lt;&gt;"",K13&lt;&gt;"",M13&lt;&gt;"",N13&lt;&gt;"",O13&lt;&gt;"",P13&lt;&gt;"",Q13&lt;&gt;"")),"",IF(NOT(AND(OR(B13="",COUNTIF('2. Proyectos'!$A$5:$A$54,B13)&gt;0),OR(C13="",COUNTIF(Listas!$DH$2:$DH$200,C13)&gt;0),OR(D13="",COUNTIF(Listas!$AC$2:$AC$5,D13)&gt;0),OR(F13="",COUNTIF(Listas!$W$2:$W$6,F13)&gt;0),OR(G13="",COUNTIF(Listas!$Z$2:$Z$4,G13)&gt;0),OR(H13="",COUNTIF(Listas!$AF$2:$AF$3,H13)&gt;0),OR(I13="",AND(ISNUMBER(I13),I13&gt;=2018,I13&lt;=2025)),OR(J13="",AND(ISNUMBER(J13),J13&gt;=1,J13&lt;=12)),OR(K13="",COUNTIF(Listas!$H$2:$H$250,K13)&gt;0),OR(M13="",AND(ISNUMBER(M13),M13&gt;0)),OR(N13="",AND(ISNUMBER(N13),N13&gt;0)),OR(O13="",AND(ISNUMBER(O13),O13&gt;=0)),OR(P13="",COUNTIF(Listas!$BC$2:$BC$3,P13)&gt;0))),"Dato inválido",IF(NOT(AND(A13&lt;&gt;"",B13&lt;&gt;"",D13&lt;&gt;"",E13&lt;&gt;"",F13&lt;&gt;"",G13&lt;&gt;"",H13&lt;&gt;"",I13&lt;&gt;"",J13&lt;&gt;"",K13&lt;&gt;"",M13&lt;&gt;"")),"Incompleta","OK")))</f>
        <v/>
      </c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13" t="n"/>
      <c r="J14" s="13" t="n"/>
      <c r="K14" s="8" t="n"/>
      <c r="L14" s="15">
        <f>IFERROR(VLOOKUP(K14,Listas!$DK$2:$DL$250,2,FALSE),"")</f>
        <v/>
      </c>
      <c r="M14" s="14" t="n"/>
      <c r="N14" s="14" t="n"/>
      <c r="O14" s="16" t="n"/>
      <c r="P14" s="16" t="n"/>
      <c r="Q14" s="8" t="n"/>
      <c r="S14" s="17">
        <f>IF(NOT(OR(A14&lt;&gt;"",B14&lt;&gt;"",C14&lt;&gt;"",D14&lt;&gt;"",E14&lt;&gt;"",F14&lt;&gt;"",G14&lt;&gt;"",H14&lt;&gt;"",I14&lt;&gt;"",J14&lt;&gt;"",K14&lt;&gt;"",M14&lt;&gt;"",N14&lt;&gt;"",O14&lt;&gt;"",P14&lt;&gt;"",Q14&lt;&gt;"")),"",IF(NOT(AND(OR(B14="",COUNTIF('2. Proyectos'!$A$5:$A$54,B14)&gt;0),OR(C14="",COUNTIF(Listas!$DH$2:$DH$200,C14)&gt;0),OR(D14="",COUNTIF(Listas!$AC$2:$AC$5,D14)&gt;0),OR(F14="",COUNTIF(Listas!$W$2:$W$6,F14)&gt;0),OR(G14="",COUNTIF(Listas!$Z$2:$Z$4,G14)&gt;0),OR(H14="",COUNTIF(Listas!$AF$2:$AF$3,H14)&gt;0),OR(I14="",AND(ISNUMBER(I14),I14&gt;=2018,I14&lt;=2025)),OR(J14="",AND(ISNUMBER(J14),J14&gt;=1,J14&lt;=12)),OR(K14="",COUNTIF(Listas!$H$2:$H$250,K14)&gt;0),OR(M14="",AND(ISNUMBER(M14),M14&gt;0)),OR(N14="",AND(ISNUMBER(N14),N14&gt;0)),OR(O14="",AND(ISNUMBER(O14),O14&gt;=0)),OR(P14="",COUNTIF(Listas!$BC$2:$BC$3,P14)&gt;0))),"Dato inválido",IF(NOT(AND(A14&lt;&gt;"",B14&lt;&gt;"",D14&lt;&gt;"",E14&lt;&gt;"",F14&lt;&gt;"",G14&lt;&gt;"",H14&lt;&gt;"",I14&lt;&gt;"",J14&lt;&gt;"",K14&lt;&gt;"",M14&lt;&gt;"")),"Incompleta","OK")))</f>
        <v/>
      </c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18" t="n"/>
      <c r="J15" s="18" t="n"/>
      <c r="K15" s="6" t="n"/>
      <c r="L15" s="15">
        <f>IFERROR(VLOOKUP(K15,Listas!$DK$2:$DL$250,2,FALSE),"")</f>
        <v/>
      </c>
      <c r="M15" s="19" t="n"/>
      <c r="N15" s="19" t="n"/>
      <c r="O15" s="20" t="n"/>
      <c r="P15" s="20" t="n"/>
      <c r="Q15" s="6" t="n"/>
      <c r="S15" s="17">
        <f>IF(NOT(OR(A15&lt;&gt;"",B15&lt;&gt;"",C15&lt;&gt;"",D15&lt;&gt;"",E15&lt;&gt;"",F15&lt;&gt;"",G15&lt;&gt;"",H15&lt;&gt;"",I15&lt;&gt;"",J15&lt;&gt;"",K15&lt;&gt;"",M15&lt;&gt;"",N15&lt;&gt;"",O15&lt;&gt;"",P15&lt;&gt;"",Q15&lt;&gt;"")),"",IF(NOT(AND(OR(B15="",COUNTIF('2. Proyectos'!$A$5:$A$54,B15)&gt;0),OR(C15="",COUNTIF(Listas!$DH$2:$DH$200,C15)&gt;0),OR(D15="",COUNTIF(Listas!$AC$2:$AC$5,D15)&gt;0),OR(F15="",COUNTIF(Listas!$W$2:$W$6,F15)&gt;0),OR(G15="",COUNTIF(Listas!$Z$2:$Z$4,G15)&gt;0),OR(H15="",COUNTIF(Listas!$AF$2:$AF$3,H15)&gt;0),OR(I15="",AND(ISNUMBER(I15),I15&gt;=2018,I15&lt;=2025)),OR(J15="",AND(ISNUMBER(J15),J15&gt;=1,J15&lt;=12)),OR(K15="",COUNTIF(Listas!$H$2:$H$250,K15)&gt;0),OR(M15="",AND(ISNUMBER(M15),M15&gt;0)),OR(N15="",AND(ISNUMBER(N15),N15&gt;0)),OR(O15="",AND(ISNUMBER(O15),O15&gt;=0)),OR(P15="",COUNTIF(Listas!$BC$2:$BC$3,P15)&gt;0))),"Dato inválido",IF(NOT(AND(A15&lt;&gt;"",B15&lt;&gt;"",D15&lt;&gt;"",E15&lt;&gt;"",F15&lt;&gt;"",G15&lt;&gt;"",H15&lt;&gt;"",I15&lt;&gt;"",J15&lt;&gt;"",K15&lt;&gt;"",M15&lt;&gt;"")),"Incompleta","OK")))</f>
        <v/>
      </c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13" t="n"/>
      <c r="J16" s="13" t="n"/>
      <c r="K16" s="8" t="n"/>
      <c r="L16" s="15">
        <f>IFERROR(VLOOKUP(K16,Listas!$DK$2:$DL$250,2,FALSE),"")</f>
        <v/>
      </c>
      <c r="M16" s="14" t="n"/>
      <c r="N16" s="14" t="n"/>
      <c r="O16" s="16" t="n"/>
      <c r="P16" s="16" t="n"/>
      <c r="Q16" s="8" t="n"/>
      <c r="S16" s="17">
        <f>IF(NOT(OR(A16&lt;&gt;"",B16&lt;&gt;"",C16&lt;&gt;"",D16&lt;&gt;"",E16&lt;&gt;"",F16&lt;&gt;"",G16&lt;&gt;"",H16&lt;&gt;"",I16&lt;&gt;"",J16&lt;&gt;"",K16&lt;&gt;"",M16&lt;&gt;"",N16&lt;&gt;"",O16&lt;&gt;"",P16&lt;&gt;"",Q16&lt;&gt;"")),"",IF(NOT(AND(OR(B16="",COUNTIF('2. Proyectos'!$A$5:$A$54,B16)&gt;0),OR(C16="",COUNTIF(Listas!$DH$2:$DH$200,C16)&gt;0),OR(D16="",COUNTIF(Listas!$AC$2:$AC$5,D16)&gt;0),OR(F16="",COUNTIF(Listas!$W$2:$W$6,F16)&gt;0),OR(G16="",COUNTIF(Listas!$Z$2:$Z$4,G16)&gt;0),OR(H16="",COUNTIF(Listas!$AF$2:$AF$3,H16)&gt;0),OR(I16="",AND(ISNUMBER(I16),I16&gt;=2018,I16&lt;=2025)),OR(J16="",AND(ISNUMBER(J16),J16&gt;=1,J16&lt;=12)),OR(K16="",COUNTIF(Listas!$H$2:$H$250,K16)&gt;0),OR(M16="",AND(ISNUMBER(M16),M16&gt;0)),OR(N16="",AND(ISNUMBER(N16),N16&gt;0)),OR(O16="",AND(ISNUMBER(O16),O16&gt;=0)),OR(P16="",COUNTIF(Listas!$BC$2:$BC$3,P16)&gt;0))),"Dato inválido",IF(NOT(AND(A16&lt;&gt;"",B16&lt;&gt;"",D16&lt;&gt;"",E16&lt;&gt;"",F16&lt;&gt;"",G16&lt;&gt;"",H16&lt;&gt;"",I16&lt;&gt;"",J16&lt;&gt;"",K16&lt;&gt;"",M16&lt;&gt;"")),"Incompleta","OK")))</f>
        <v/>
      </c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18" t="n"/>
      <c r="J17" s="18" t="n"/>
      <c r="K17" s="6" t="n"/>
      <c r="L17" s="15">
        <f>IFERROR(VLOOKUP(K17,Listas!$DK$2:$DL$250,2,FALSE),"")</f>
        <v/>
      </c>
      <c r="M17" s="19" t="n"/>
      <c r="N17" s="19" t="n"/>
      <c r="O17" s="20" t="n"/>
      <c r="P17" s="20" t="n"/>
      <c r="Q17" s="6" t="n"/>
      <c r="S17" s="17">
        <f>IF(NOT(OR(A17&lt;&gt;"",B17&lt;&gt;"",C17&lt;&gt;"",D17&lt;&gt;"",E17&lt;&gt;"",F17&lt;&gt;"",G17&lt;&gt;"",H17&lt;&gt;"",I17&lt;&gt;"",J17&lt;&gt;"",K17&lt;&gt;"",M17&lt;&gt;"",N17&lt;&gt;"",O17&lt;&gt;"",P17&lt;&gt;"",Q17&lt;&gt;"")),"",IF(NOT(AND(OR(B17="",COUNTIF('2. Proyectos'!$A$5:$A$54,B17)&gt;0),OR(C17="",COUNTIF(Listas!$DH$2:$DH$200,C17)&gt;0),OR(D17="",COUNTIF(Listas!$AC$2:$AC$5,D17)&gt;0),OR(F17="",COUNTIF(Listas!$W$2:$W$6,F17)&gt;0),OR(G17="",COUNTIF(Listas!$Z$2:$Z$4,G17)&gt;0),OR(H17="",COUNTIF(Listas!$AF$2:$AF$3,H17)&gt;0),OR(I17="",AND(ISNUMBER(I17),I17&gt;=2018,I17&lt;=2025)),OR(J17="",AND(ISNUMBER(J17),J17&gt;=1,J17&lt;=12)),OR(K17="",COUNTIF(Listas!$H$2:$H$250,K17)&gt;0),OR(M17="",AND(ISNUMBER(M17),M17&gt;0)),OR(N17="",AND(ISNUMBER(N17),N17&gt;0)),OR(O17="",AND(ISNUMBER(O17),O17&gt;=0)),OR(P17="",COUNTIF(Listas!$BC$2:$BC$3,P17)&gt;0))),"Dato inválido",IF(NOT(AND(A17&lt;&gt;"",B17&lt;&gt;"",D17&lt;&gt;"",E17&lt;&gt;"",F17&lt;&gt;"",G17&lt;&gt;"",H17&lt;&gt;"",I17&lt;&gt;"",J17&lt;&gt;"",K17&lt;&gt;"",M17&lt;&gt;"")),"Incompleta","OK")))</f>
        <v/>
      </c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13" t="n"/>
      <c r="J18" s="13" t="n"/>
      <c r="K18" s="8" t="n"/>
      <c r="L18" s="15">
        <f>IFERROR(VLOOKUP(K18,Listas!$DK$2:$DL$250,2,FALSE),"")</f>
        <v/>
      </c>
      <c r="M18" s="14" t="n"/>
      <c r="N18" s="14" t="n"/>
      <c r="O18" s="16" t="n"/>
      <c r="P18" s="16" t="n"/>
      <c r="Q18" s="8" t="n"/>
      <c r="S18" s="17">
        <f>IF(NOT(OR(A18&lt;&gt;"",B18&lt;&gt;"",C18&lt;&gt;"",D18&lt;&gt;"",E18&lt;&gt;"",F18&lt;&gt;"",G18&lt;&gt;"",H18&lt;&gt;"",I18&lt;&gt;"",J18&lt;&gt;"",K18&lt;&gt;"",M18&lt;&gt;"",N18&lt;&gt;"",O18&lt;&gt;"",P18&lt;&gt;"",Q18&lt;&gt;"")),"",IF(NOT(AND(OR(B18="",COUNTIF('2. Proyectos'!$A$5:$A$54,B18)&gt;0),OR(C18="",COUNTIF(Listas!$DH$2:$DH$200,C18)&gt;0),OR(D18="",COUNTIF(Listas!$AC$2:$AC$5,D18)&gt;0),OR(F18="",COUNTIF(Listas!$W$2:$W$6,F18)&gt;0),OR(G18="",COUNTIF(Listas!$Z$2:$Z$4,G18)&gt;0),OR(H18="",COUNTIF(Listas!$AF$2:$AF$3,H18)&gt;0),OR(I18="",AND(ISNUMBER(I18),I18&gt;=2018,I18&lt;=2025)),OR(J18="",AND(ISNUMBER(J18),J18&gt;=1,J18&lt;=12)),OR(K18="",COUNTIF(Listas!$H$2:$H$250,K18)&gt;0),OR(M18="",AND(ISNUMBER(M18),M18&gt;0)),OR(N18="",AND(ISNUMBER(N18),N18&gt;0)),OR(O18="",AND(ISNUMBER(O18),O18&gt;=0)),OR(P18="",COUNTIF(Listas!$BC$2:$BC$3,P18)&gt;0))),"Dato inválido",IF(NOT(AND(A18&lt;&gt;"",B18&lt;&gt;"",D18&lt;&gt;"",E18&lt;&gt;"",F18&lt;&gt;"",G18&lt;&gt;"",H18&lt;&gt;"",I18&lt;&gt;"",J18&lt;&gt;"",K18&lt;&gt;"",M18&lt;&gt;"")),"Incompleta","OK")))</f>
        <v/>
      </c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18" t="n"/>
      <c r="J19" s="18" t="n"/>
      <c r="K19" s="6" t="n"/>
      <c r="L19" s="15">
        <f>IFERROR(VLOOKUP(K19,Listas!$DK$2:$DL$250,2,FALSE),"")</f>
        <v/>
      </c>
      <c r="M19" s="19" t="n"/>
      <c r="N19" s="19" t="n"/>
      <c r="O19" s="20" t="n"/>
      <c r="P19" s="20" t="n"/>
      <c r="Q19" s="6" t="n"/>
      <c r="S19" s="17">
        <f>IF(NOT(OR(A19&lt;&gt;"",B19&lt;&gt;"",C19&lt;&gt;"",D19&lt;&gt;"",E19&lt;&gt;"",F19&lt;&gt;"",G19&lt;&gt;"",H19&lt;&gt;"",I19&lt;&gt;"",J19&lt;&gt;"",K19&lt;&gt;"",M19&lt;&gt;"",N19&lt;&gt;"",O19&lt;&gt;"",P19&lt;&gt;"",Q19&lt;&gt;"")),"",IF(NOT(AND(OR(B19="",COUNTIF('2. Proyectos'!$A$5:$A$54,B19)&gt;0),OR(C19="",COUNTIF(Listas!$DH$2:$DH$200,C19)&gt;0),OR(D19="",COUNTIF(Listas!$AC$2:$AC$5,D19)&gt;0),OR(F19="",COUNTIF(Listas!$W$2:$W$6,F19)&gt;0),OR(G19="",COUNTIF(Listas!$Z$2:$Z$4,G19)&gt;0),OR(H19="",COUNTIF(Listas!$AF$2:$AF$3,H19)&gt;0),OR(I19="",AND(ISNUMBER(I19),I19&gt;=2018,I19&lt;=2025)),OR(J19="",AND(ISNUMBER(J19),J19&gt;=1,J19&lt;=12)),OR(K19="",COUNTIF(Listas!$H$2:$H$250,K19)&gt;0),OR(M19="",AND(ISNUMBER(M19),M19&gt;0)),OR(N19="",AND(ISNUMBER(N19),N19&gt;0)),OR(O19="",AND(ISNUMBER(O19),O19&gt;=0)),OR(P19="",COUNTIF(Listas!$BC$2:$BC$3,P19)&gt;0))),"Dato inválido",IF(NOT(AND(A19&lt;&gt;"",B19&lt;&gt;"",D19&lt;&gt;"",E19&lt;&gt;"",F19&lt;&gt;"",G19&lt;&gt;"",H19&lt;&gt;"",I19&lt;&gt;"",J19&lt;&gt;"",K19&lt;&gt;"",M19&lt;&gt;"")),"Incompleta","OK")))</f>
        <v/>
      </c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13" t="n"/>
      <c r="J20" s="13" t="n"/>
      <c r="K20" s="8" t="n"/>
      <c r="L20" s="15">
        <f>IFERROR(VLOOKUP(K20,Listas!$DK$2:$DL$250,2,FALSE),"")</f>
        <v/>
      </c>
      <c r="M20" s="14" t="n"/>
      <c r="N20" s="14" t="n"/>
      <c r="O20" s="16" t="n"/>
      <c r="P20" s="16" t="n"/>
      <c r="Q20" s="8" t="n"/>
      <c r="S20" s="17">
        <f>IF(NOT(OR(A20&lt;&gt;"",B20&lt;&gt;"",C20&lt;&gt;"",D20&lt;&gt;"",E20&lt;&gt;"",F20&lt;&gt;"",G20&lt;&gt;"",H20&lt;&gt;"",I20&lt;&gt;"",J20&lt;&gt;"",K20&lt;&gt;"",M20&lt;&gt;"",N20&lt;&gt;"",O20&lt;&gt;"",P20&lt;&gt;"",Q20&lt;&gt;"")),"",IF(NOT(AND(OR(B20="",COUNTIF('2. Proyectos'!$A$5:$A$54,B20)&gt;0),OR(C20="",COUNTIF(Listas!$DH$2:$DH$200,C20)&gt;0),OR(D20="",COUNTIF(Listas!$AC$2:$AC$5,D20)&gt;0),OR(F20="",COUNTIF(Listas!$W$2:$W$6,F20)&gt;0),OR(G20="",COUNTIF(Listas!$Z$2:$Z$4,G20)&gt;0),OR(H20="",COUNTIF(Listas!$AF$2:$AF$3,H20)&gt;0),OR(I20="",AND(ISNUMBER(I20),I20&gt;=2018,I20&lt;=2025)),OR(J20="",AND(ISNUMBER(J20),J20&gt;=1,J20&lt;=12)),OR(K20="",COUNTIF(Listas!$H$2:$H$250,K20)&gt;0),OR(M20="",AND(ISNUMBER(M20),M20&gt;0)),OR(N20="",AND(ISNUMBER(N20),N20&gt;0)),OR(O20="",AND(ISNUMBER(O20),O20&gt;=0)),OR(P20="",COUNTIF(Listas!$BC$2:$BC$3,P20)&gt;0))),"Dato inválido",IF(NOT(AND(A20&lt;&gt;"",B20&lt;&gt;"",D20&lt;&gt;"",E20&lt;&gt;"",F20&lt;&gt;"",G20&lt;&gt;"",H20&lt;&gt;"",I20&lt;&gt;"",J20&lt;&gt;"",K20&lt;&gt;"",M20&lt;&gt;"")),"Incompleta","OK")))</f>
        <v/>
      </c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18" t="n"/>
      <c r="J21" s="18" t="n"/>
      <c r="K21" s="6" t="n"/>
      <c r="L21" s="15">
        <f>IFERROR(VLOOKUP(K21,Listas!$DK$2:$DL$250,2,FALSE),"")</f>
        <v/>
      </c>
      <c r="M21" s="19" t="n"/>
      <c r="N21" s="19" t="n"/>
      <c r="O21" s="20" t="n"/>
      <c r="P21" s="20" t="n"/>
      <c r="Q21" s="6" t="n"/>
      <c r="S21" s="17">
        <f>IF(NOT(OR(A21&lt;&gt;"",B21&lt;&gt;"",C21&lt;&gt;"",D21&lt;&gt;"",E21&lt;&gt;"",F21&lt;&gt;"",G21&lt;&gt;"",H21&lt;&gt;"",I21&lt;&gt;"",J21&lt;&gt;"",K21&lt;&gt;"",M21&lt;&gt;"",N21&lt;&gt;"",O21&lt;&gt;"",P21&lt;&gt;"",Q21&lt;&gt;"")),"",IF(NOT(AND(OR(B21="",COUNTIF('2. Proyectos'!$A$5:$A$54,B21)&gt;0),OR(C21="",COUNTIF(Listas!$DH$2:$DH$200,C21)&gt;0),OR(D21="",COUNTIF(Listas!$AC$2:$AC$5,D21)&gt;0),OR(F21="",COUNTIF(Listas!$W$2:$W$6,F21)&gt;0),OR(G21="",COUNTIF(Listas!$Z$2:$Z$4,G21)&gt;0),OR(H21="",COUNTIF(Listas!$AF$2:$AF$3,H21)&gt;0),OR(I21="",AND(ISNUMBER(I21),I21&gt;=2018,I21&lt;=2025)),OR(J21="",AND(ISNUMBER(J21),J21&gt;=1,J21&lt;=12)),OR(K21="",COUNTIF(Listas!$H$2:$H$250,K21)&gt;0),OR(M21="",AND(ISNUMBER(M21),M21&gt;0)),OR(N21="",AND(ISNUMBER(N21),N21&gt;0)),OR(O21="",AND(ISNUMBER(O21),O21&gt;=0)),OR(P21="",COUNTIF(Listas!$BC$2:$BC$3,P21)&gt;0))),"Dato inválido",IF(NOT(AND(A21&lt;&gt;"",B21&lt;&gt;"",D21&lt;&gt;"",E21&lt;&gt;"",F21&lt;&gt;"",G21&lt;&gt;"",H21&lt;&gt;"",I21&lt;&gt;"",J21&lt;&gt;"",K21&lt;&gt;"",M21&lt;&gt;"")),"Incompleta","OK")))</f>
        <v/>
      </c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13" t="n"/>
      <c r="J22" s="13" t="n"/>
      <c r="K22" s="8" t="n"/>
      <c r="L22" s="15">
        <f>IFERROR(VLOOKUP(K22,Listas!$DK$2:$DL$250,2,FALSE),"")</f>
        <v/>
      </c>
      <c r="M22" s="14" t="n"/>
      <c r="N22" s="14" t="n"/>
      <c r="O22" s="16" t="n"/>
      <c r="P22" s="16" t="n"/>
      <c r="Q22" s="8" t="n"/>
      <c r="S22" s="17">
        <f>IF(NOT(OR(A22&lt;&gt;"",B22&lt;&gt;"",C22&lt;&gt;"",D22&lt;&gt;"",E22&lt;&gt;"",F22&lt;&gt;"",G22&lt;&gt;"",H22&lt;&gt;"",I22&lt;&gt;"",J22&lt;&gt;"",K22&lt;&gt;"",M22&lt;&gt;"",N22&lt;&gt;"",O22&lt;&gt;"",P22&lt;&gt;"",Q22&lt;&gt;"")),"",IF(NOT(AND(OR(B22="",COUNTIF('2. Proyectos'!$A$5:$A$54,B22)&gt;0),OR(C22="",COUNTIF(Listas!$DH$2:$DH$200,C22)&gt;0),OR(D22="",COUNTIF(Listas!$AC$2:$AC$5,D22)&gt;0),OR(F22="",COUNTIF(Listas!$W$2:$W$6,F22)&gt;0),OR(G22="",COUNTIF(Listas!$Z$2:$Z$4,G22)&gt;0),OR(H22="",COUNTIF(Listas!$AF$2:$AF$3,H22)&gt;0),OR(I22="",AND(ISNUMBER(I22),I22&gt;=2018,I22&lt;=2025)),OR(J22="",AND(ISNUMBER(J22),J22&gt;=1,J22&lt;=12)),OR(K22="",COUNTIF(Listas!$H$2:$H$250,K22)&gt;0),OR(M22="",AND(ISNUMBER(M22),M22&gt;0)),OR(N22="",AND(ISNUMBER(N22),N22&gt;0)),OR(O22="",AND(ISNUMBER(O22),O22&gt;=0)),OR(P22="",COUNTIF(Listas!$BC$2:$BC$3,P22)&gt;0))),"Dato inválido",IF(NOT(AND(A22&lt;&gt;"",B22&lt;&gt;"",D22&lt;&gt;"",E22&lt;&gt;"",F22&lt;&gt;"",G22&lt;&gt;"",H22&lt;&gt;"",I22&lt;&gt;"",J22&lt;&gt;"",K22&lt;&gt;"",M22&lt;&gt;"")),"Incompleta","OK")))</f>
        <v/>
      </c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18" t="n"/>
      <c r="J23" s="18" t="n"/>
      <c r="K23" s="6" t="n"/>
      <c r="L23" s="15">
        <f>IFERROR(VLOOKUP(K23,Listas!$DK$2:$DL$250,2,FALSE),"")</f>
        <v/>
      </c>
      <c r="M23" s="19" t="n"/>
      <c r="N23" s="19" t="n"/>
      <c r="O23" s="20" t="n"/>
      <c r="P23" s="20" t="n"/>
      <c r="Q23" s="6" t="n"/>
      <c r="S23" s="17">
        <f>IF(NOT(OR(A23&lt;&gt;"",B23&lt;&gt;"",C23&lt;&gt;"",D23&lt;&gt;"",E23&lt;&gt;"",F23&lt;&gt;"",G23&lt;&gt;"",H23&lt;&gt;"",I23&lt;&gt;"",J23&lt;&gt;"",K23&lt;&gt;"",M23&lt;&gt;"",N23&lt;&gt;"",O23&lt;&gt;"",P23&lt;&gt;"",Q23&lt;&gt;"")),"",IF(NOT(AND(OR(B23="",COUNTIF('2. Proyectos'!$A$5:$A$54,B23)&gt;0),OR(C23="",COUNTIF(Listas!$DH$2:$DH$200,C23)&gt;0),OR(D23="",COUNTIF(Listas!$AC$2:$AC$5,D23)&gt;0),OR(F23="",COUNTIF(Listas!$W$2:$W$6,F23)&gt;0),OR(G23="",COUNTIF(Listas!$Z$2:$Z$4,G23)&gt;0),OR(H23="",COUNTIF(Listas!$AF$2:$AF$3,H23)&gt;0),OR(I23="",AND(ISNUMBER(I23),I23&gt;=2018,I23&lt;=2025)),OR(J23="",AND(ISNUMBER(J23),J23&gt;=1,J23&lt;=12)),OR(K23="",COUNTIF(Listas!$H$2:$H$250,K23)&gt;0),OR(M23="",AND(ISNUMBER(M23),M23&gt;0)),OR(N23="",AND(ISNUMBER(N23),N23&gt;0)),OR(O23="",AND(ISNUMBER(O23),O23&gt;=0)),OR(P23="",COUNTIF(Listas!$BC$2:$BC$3,P23)&gt;0))),"Dato inválido",IF(NOT(AND(A23&lt;&gt;"",B23&lt;&gt;"",D23&lt;&gt;"",E23&lt;&gt;"",F23&lt;&gt;"",G23&lt;&gt;"",H23&lt;&gt;"",I23&lt;&gt;"",J23&lt;&gt;"",K23&lt;&gt;"",M23&lt;&gt;"")),"Incompleta","OK")))</f>
        <v/>
      </c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13" t="n"/>
      <c r="J24" s="13" t="n"/>
      <c r="K24" s="8" t="n"/>
      <c r="L24" s="15">
        <f>IFERROR(VLOOKUP(K24,Listas!$DK$2:$DL$250,2,FALSE),"")</f>
        <v/>
      </c>
      <c r="M24" s="14" t="n"/>
      <c r="N24" s="14" t="n"/>
      <c r="O24" s="16" t="n"/>
      <c r="P24" s="16" t="n"/>
      <c r="Q24" s="8" t="n"/>
      <c r="S24" s="17">
        <f>IF(NOT(OR(A24&lt;&gt;"",B24&lt;&gt;"",C24&lt;&gt;"",D24&lt;&gt;"",E24&lt;&gt;"",F24&lt;&gt;"",G24&lt;&gt;"",H24&lt;&gt;"",I24&lt;&gt;"",J24&lt;&gt;"",K24&lt;&gt;"",M24&lt;&gt;"",N24&lt;&gt;"",O24&lt;&gt;"",P24&lt;&gt;"",Q24&lt;&gt;"")),"",IF(NOT(AND(OR(B24="",COUNTIF('2. Proyectos'!$A$5:$A$54,B24)&gt;0),OR(C24="",COUNTIF(Listas!$DH$2:$DH$200,C24)&gt;0),OR(D24="",COUNTIF(Listas!$AC$2:$AC$5,D24)&gt;0),OR(F24="",COUNTIF(Listas!$W$2:$W$6,F24)&gt;0),OR(G24="",COUNTIF(Listas!$Z$2:$Z$4,G24)&gt;0),OR(H24="",COUNTIF(Listas!$AF$2:$AF$3,H24)&gt;0),OR(I24="",AND(ISNUMBER(I24),I24&gt;=2018,I24&lt;=2025)),OR(J24="",AND(ISNUMBER(J24),J24&gt;=1,J24&lt;=12)),OR(K24="",COUNTIF(Listas!$H$2:$H$250,K24)&gt;0),OR(M24="",AND(ISNUMBER(M24),M24&gt;0)),OR(N24="",AND(ISNUMBER(N24),N24&gt;0)),OR(O24="",AND(ISNUMBER(O24),O24&gt;=0)),OR(P24="",COUNTIF(Listas!$BC$2:$BC$3,P24)&gt;0))),"Dato inválido",IF(NOT(AND(A24&lt;&gt;"",B24&lt;&gt;"",D24&lt;&gt;"",E24&lt;&gt;"",F24&lt;&gt;"",G24&lt;&gt;"",H24&lt;&gt;"",I24&lt;&gt;"",J24&lt;&gt;"",K24&lt;&gt;"",M24&lt;&gt;"")),"Incompleta","OK")))</f>
        <v/>
      </c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18" t="n"/>
      <c r="J25" s="18" t="n"/>
      <c r="K25" s="6" t="n"/>
      <c r="L25" s="15">
        <f>IFERROR(VLOOKUP(K25,Listas!$DK$2:$DL$250,2,FALSE),"")</f>
        <v/>
      </c>
      <c r="M25" s="19" t="n"/>
      <c r="N25" s="19" t="n"/>
      <c r="O25" s="20" t="n"/>
      <c r="P25" s="20" t="n"/>
      <c r="Q25" s="6" t="n"/>
      <c r="S25" s="17">
        <f>IF(NOT(OR(A25&lt;&gt;"",B25&lt;&gt;"",C25&lt;&gt;"",D25&lt;&gt;"",E25&lt;&gt;"",F25&lt;&gt;"",G25&lt;&gt;"",H25&lt;&gt;"",I25&lt;&gt;"",J25&lt;&gt;"",K25&lt;&gt;"",M25&lt;&gt;"",N25&lt;&gt;"",O25&lt;&gt;"",P25&lt;&gt;"",Q25&lt;&gt;"")),"",IF(NOT(AND(OR(B25="",COUNTIF('2. Proyectos'!$A$5:$A$54,B25)&gt;0),OR(C25="",COUNTIF(Listas!$DH$2:$DH$200,C25)&gt;0),OR(D25="",COUNTIF(Listas!$AC$2:$AC$5,D25)&gt;0),OR(F25="",COUNTIF(Listas!$W$2:$W$6,F25)&gt;0),OR(G25="",COUNTIF(Listas!$Z$2:$Z$4,G25)&gt;0),OR(H25="",COUNTIF(Listas!$AF$2:$AF$3,H25)&gt;0),OR(I25="",AND(ISNUMBER(I25),I25&gt;=2018,I25&lt;=2025)),OR(J25="",AND(ISNUMBER(J25),J25&gt;=1,J25&lt;=12)),OR(K25="",COUNTIF(Listas!$H$2:$H$250,K25)&gt;0),OR(M25="",AND(ISNUMBER(M25),M25&gt;0)),OR(N25="",AND(ISNUMBER(N25),N25&gt;0)),OR(O25="",AND(ISNUMBER(O25),O25&gt;=0)),OR(P25="",COUNTIF(Listas!$BC$2:$BC$3,P25)&gt;0))),"Dato inválido",IF(NOT(AND(A25&lt;&gt;"",B25&lt;&gt;"",D25&lt;&gt;"",E25&lt;&gt;"",F25&lt;&gt;"",G25&lt;&gt;"",H25&lt;&gt;"",I25&lt;&gt;"",J25&lt;&gt;"",K25&lt;&gt;"",M25&lt;&gt;"")),"Incompleta","OK")))</f>
        <v/>
      </c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13" t="n"/>
      <c r="J26" s="13" t="n"/>
      <c r="K26" s="8" t="n"/>
      <c r="L26" s="15">
        <f>IFERROR(VLOOKUP(K26,Listas!$DK$2:$DL$250,2,FALSE),"")</f>
        <v/>
      </c>
      <c r="M26" s="14" t="n"/>
      <c r="N26" s="14" t="n"/>
      <c r="O26" s="16" t="n"/>
      <c r="P26" s="16" t="n"/>
      <c r="Q26" s="8" t="n"/>
      <c r="S26" s="17">
        <f>IF(NOT(OR(A26&lt;&gt;"",B26&lt;&gt;"",C26&lt;&gt;"",D26&lt;&gt;"",E26&lt;&gt;"",F26&lt;&gt;"",G26&lt;&gt;"",H26&lt;&gt;"",I26&lt;&gt;"",J26&lt;&gt;"",K26&lt;&gt;"",M26&lt;&gt;"",N26&lt;&gt;"",O26&lt;&gt;"",P26&lt;&gt;"",Q26&lt;&gt;"")),"",IF(NOT(AND(OR(B26="",COUNTIF('2. Proyectos'!$A$5:$A$54,B26)&gt;0),OR(C26="",COUNTIF(Listas!$DH$2:$DH$200,C26)&gt;0),OR(D26="",COUNTIF(Listas!$AC$2:$AC$5,D26)&gt;0),OR(F26="",COUNTIF(Listas!$W$2:$W$6,F26)&gt;0),OR(G26="",COUNTIF(Listas!$Z$2:$Z$4,G26)&gt;0),OR(H26="",COUNTIF(Listas!$AF$2:$AF$3,H26)&gt;0),OR(I26="",AND(ISNUMBER(I26),I26&gt;=2018,I26&lt;=2025)),OR(J26="",AND(ISNUMBER(J26),J26&gt;=1,J26&lt;=12)),OR(K26="",COUNTIF(Listas!$H$2:$H$250,K26)&gt;0),OR(M26="",AND(ISNUMBER(M26),M26&gt;0)),OR(N26="",AND(ISNUMBER(N26),N26&gt;0)),OR(O26="",AND(ISNUMBER(O26),O26&gt;=0)),OR(P26="",COUNTIF(Listas!$BC$2:$BC$3,P26)&gt;0))),"Dato inválido",IF(NOT(AND(A26&lt;&gt;"",B26&lt;&gt;"",D26&lt;&gt;"",E26&lt;&gt;"",F26&lt;&gt;"",G26&lt;&gt;"",H26&lt;&gt;"",I26&lt;&gt;"",J26&lt;&gt;"",K26&lt;&gt;"",M26&lt;&gt;"")),"Incompleta","OK")))</f>
        <v/>
      </c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18" t="n"/>
      <c r="J27" s="18" t="n"/>
      <c r="K27" s="6" t="n"/>
      <c r="L27" s="15">
        <f>IFERROR(VLOOKUP(K27,Listas!$DK$2:$DL$250,2,FALSE),"")</f>
        <v/>
      </c>
      <c r="M27" s="19" t="n"/>
      <c r="N27" s="19" t="n"/>
      <c r="O27" s="20" t="n"/>
      <c r="P27" s="20" t="n"/>
      <c r="Q27" s="6" t="n"/>
      <c r="S27" s="17">
        <f>IF(NOT(OR(A27&lt;&gt;"",B27&lt;&gt;"",C27&lt;&gt;"",D27&lt;&gt;"",E27&lt;&gt;"",F27&lt;&gt;"",G27&lt;&gt;"",H27&lt;&gt;"",I27&lt;&gt;"",J27&lt;&gt;"",K27&lt;&gt;"",M27&lt;&gt;"",N27&lt;&gt;"",O27&lt;&gt;"",P27&lt;&gt;"",Q27&lt;&gt;"")),"",IF(NOT(AND(OR(B27="",COUNTIF('2. Proyectos'!$A$5:$A$54,B27)&gt;0),OR(C27="",COUNTIF(Listas!$DH$2:$DH$200,C27)&gt;0),OR(D27="",COUNTIF(Listas!$AC$2:$AC$5,D27)&gt;0),OR(F27="",COUNTIF(Listas!$W$2:$W$6,F27)&gt;0),OR(G27="",COUNTIF(Listas!$Z$2:$Z$4,G27)&gt;0),OR(H27="",COUNTIF(Listas!$AF$2:$AF$3,H27)&gt;0),OR(I27="",AND(ISNUMBER(I27),I27&gt;=2018,I27&lt;=2025)),OR(J27="",AND(ISNUMBER(J27),J27&gt;=1,J27&lt;=12)),OR(K27="",COUNTIF(Listas!$H$2:$H$250,K27)&gt;0),OR(M27="",AND(ISNUMBER(M27),M27&gt;0)),OR(N27="",AND(ISNUMBER(N27),N27&gt;0)),OR(O27="",AND(ISNUMBER(O27),O27&gt;=0)),OR(P27="",COUNTIF(Listas!$BC$2:$BC$3,P27)&gt;0))),"Dato inválido",IF(NOT(AND(A27&lt;&gt;"",B27&lt;&gt;"",D27&lt;&gt;"",E27&lt;&gt;"",F27&lt;&gt;"",G27&lt;&gt;"",H27&lt;&gt;"",I27&lt;&gt;"",J27&lt;&gt;"",K27&lt;&gt;"",M27&lt;&gt;"")),"Incompleta","OK")))</f>
        <v/>
      </c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13" t="n"/>
      <c r="J28" s="13" t="n"/>
      <c r="K28" s="8" t="n"/>
      <c r="L28" s="15">
        <f>IFERROR(VLOOKUP(K28,Listas!$DK$2:$DL$250,2,FALSE),"")</f>
        <v/>
      </c>
      <c r="M28" s="14" t="n"/>
      <c r="N28" s="14" t="n"/>
      <c r="O28" s="16" t="n"/>
      <c r="P28" s="16" t="n"/>
      <c r="Q28" s="8" t="n"/>
      <c r="S28" s="17">
        <f>IF(NOT(OR(A28&lt;&gt;"",B28&lt;&gt;"",C28&lt;&gt;"",D28&lt;&gt;"",E28&lt;&gt;"",F28&lt;&gt;"",G28&lt;&gt;"",H28&lt;&gt;"",I28&lt;&gt;"",J28&lt;&gt;"",K28&lt;&gt;"",M28&lt;&gt;"",N28&lt;&gt;"",O28&lt;&gt;"",P28&lt;&gt;"",Q28&lt;&gt;"")),"",IF(NOT(AND(OR(B28="",COUNTIF('2. Proyectos'!$A$5:$A$54,B28)&gt;0),OR(C28="",COUNTIF(Listas!$DH$2:$DH$200,C28)&gt;0),OR(D28="",COUNTIF(Listas!$AC$2:$AC$5,D28)&gt;0),OR(F28="",COUNTIF(Listas!$W$2:$W$6,F28)&gt;0),OR(G28="",COUNTIF(Listas!$Z$2:$Z$4,G28)&gt;0),OR(H28="",COUNTIF(Listas!$AF$2:$AF$3,H28)&gt;0),OR(I28="",AND(ISNUMBER(I28),I28&gt;=2018,I28&lt;=2025)),OR(J28="",AND(ISNUMBER(J28),J28&gt;=1,J28&lt;=12)),OR(K28="",COUNTIF(Listas!$H$2:$H$250,K28)&gt;0),OR(M28="",AND(ISNUMBER(M28),M28&gt;0)),OR(N28="",AND(ISNUMBER(N28),N28&gt;0)),OR(O28="",AND(ISNUMBER(O28),O28&gt;=0)),OR(P28="",COUNTIF(Listas!$BC$2:$BC$3,P28)&gt;0))),"Dato inválido",IF(NOT(AND(A28&lt;&gt;"",B28&lt;&gt;"",D28&lt;&gt;"",E28&lt;&gt;"",F28&lt;&gt;"",G28&lt;&gt;"",H28&lt;&gt;"",I28&lt;&gt;"",J28&lt;&gt;"",K28&lt;&gt;"",M28&lt;&gt;"")),"Incompleta","OK")))</f>
        <v/>
      </c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18" t="n"/>
      <c r="J29" s="18" t="n"/>
      <c r="K29" s="6" t="n"/>
      <c r="L29" s="15">
        <f>IFERROR(VLOOKUP(K29,Listas!$DK$2:$DL$250,2,FALSE),"")</f>
        <v/>
      </c>
      <c r="M29" s="19" t="n"/>
      <c r="N29" s="19" t="n"/>
      <c r="O29" s="20" t="n"/>
      <c r="P29" s="20" t="n"/>
      <c r="Q29" s="6" t="n"/>
      <c r="S29" s="17">
        <f>IF(NOT(OR(A29&lt;&gt;"",B29&lt;&gt;"",C29&lt;&gt;"",D29&lt;&gt;"",E29&lt;&gt;"",F29&lt;&gt;"",G29&lt;&gt;"",H29&lt;&gt;"",I29&lt;&gt;"",J29&lt;&gt;"",K29&lt;&gt;"",M29&lt;&gt;"",N29&lt;&gt;"",O29&lt;&gt;"",P29&lt;&gt;"",Q29&lt;&gt;"")),"",IF(NOT(AND(OR(B29="",COUNTIF('2. Proyectos'!$A$5:$A$54,B29)&gt;0),OR(C29="",COUNTIF(Listas!$DH$2:$DH$200,C29)&gt;0),OR(D29="",COUNTIF(Listas!$AC$2:$AC$5,D29)&gt;0),OR(F29="",COUNTIF(Listas!$W$2:$W$6,F29)&gt;0),OR(G29="",COUNTIF(Listas!$Z$2:$Z$4,G29)&gt;0),OR(H29="",COUNTIF(Listas!$AF$2:$AF$3,H29)&gt;0),OR(I29="",AND(ISNUMBER(I29),I29&gt;=2018,I29&lt;=2025)),OR(J29="",AND(ISNUMBER(J29),J29&gt;=1,J29&lt;=12)),OR(K29="",COUNTIF(Listas!$H$2:$H$250,K29)&gt;0),OR(M29="",AND(ISNUMBER(M29),M29&gt;0)),OR(N29="",AND(ISNUMBER(N29),N29&gt;0)),OR(O29="",AND(ISNUMBER(O29),O29&gt;=0)),OR(P29="",COUNTIF(Listas!$BC$2:$BC$3,P29)&gt;0))),"Dato inválido",IF(NOT(AND(A29&lt;&gt;"",B29&lt;&gt;"",D29&lt;&gt;"",E29&lt;&gt;"",F29&lt;&gt;"",G29&lt;&gt;"",H29&lt;&gt;"",I29&lt;&gt;"",J29&lt;&gt;"",K29&lt;&gt;"",M29&lt;&gt;"")),"Incompleta","OK")))</f>
        <v/>
      </c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13" t="n"/>
      <c r="J30" s="13" t="n"/>
      <c r="K30" s="8" t="n"/>
      <c r="L30" s="15">
        <f>IFERROR(VLOOKUP(K30,Listas!$DK$2:$DL$250,2,FALSE),"")</f>
        <v/>
      </c>
      <c r="M30" s="14" t="n"/>
      <c r="N30" s="14" t="n"/>
      <c r="O30" s="16" t="n"/>
      <c r="P30" s="16" t="n"/>
      <c r="Q30" s="8" t="n"/>
      <c r="S30" s="17">
        <f>IF(NOT(OR(A30&lt;&gt;"",B30&lt;&gt;"",C30&lt;&gt;"",D30&lt;&gt;"",E30&lt;&gt;"",F30&lt;&gt;"",G30&lt;&gt;"",H30&lt;&gt;"",I30&lt;&gt;"",J30&lt;&gt;"",K30&lt;&gt;"",M30&lt;&gt;"",N30&lt;&gt;"",O30&lt;&gt;"",P30&lt;&gt;"",Q30&lt;&gt;"")),"",IF(NOT(AND(OR(B30="",COUNTIF('2. Proyectos'!$A$5:$A$54,B30)&gt;0),OR(C30="",COUNTIF(Listas!$DH$2:$DH$200,C30)&gt;0),OR(D30="",COUNTIF(Listas!$AC$2:$AC$5,D30)&gt;0),OR(F30="",COUNTIF(Listas!$W$2:$W$6,F30)&gt;0),OR(G30="",COUNTIF(Listas!$Z$2:$Z$4,G30)&gt;0),OR(H30="",COUNTIF(Listas!$AF$2:$AF$3,H30)&gt;0),OR(I30="",AND(ISNUMBER(I30),I30&gt;=2018,I30&lt;=2025)),OR(J30="",AND(ISNUMBER(J30),J30&gt;=1,J30&lt;=12)),OR(K30="",COUNTIF(Listas!$H$2:$H$250,K30)&gt;0),OR(M30="",AND(ISNUMBER(M30),M30&gt;0)),OR(N30="",AND(ISNUMBER(N30),N30&gt;0)),OR(O30="",AND(ISNUMBER(O30),O30&gt;=0)),OR(P30="",COUNTIF(Listas!$BC$2:$BC$3,P30)&gt;0))),"Dato inválido",IF(NOT(AND(A30&lt;&gt;"",B30&lt;&gt;"",D30&lt;&gt;"",E30&lt;&gt;"",F30&lt;&gt;"",G30&lt;&gt;"",H30&lt;&gt;"",I30&lt;&gt;"",J30&lt;&gt;"",K30&lt;&gt;"",M30&lt;&gt;"")),"Incompleta","OK")))</f>
        <v/>
      </c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18" t="n"/>
      <c r="J31" s="18" t="n"/>
      <c r="K31" s="6" t="n"/>
      <c r="L31" s="15">
        <f>IFERROR(VLOOKUP(K31,Listas!$DK$2:$DL$250,2,FALSE),"")</f>
        <v/>
      </c>
      <c r="M31" s="19" t="n"/>
      <c r="N31" s="19" t="n"/>
      <c r="O31" s="20" t="n"/>
      <c r="P31" s="20" t="n"/>
      <c r="Q31" s="6" t="n"/>
      <c r="S31" s="17">
        <f>IF(NOT(OR(A31&lt;&gt;"",B31&lt;&gt;"",C31&lt;&gt;"",D31&lt;&gt;"",E31&lt;&gt;"",F31&lt;&gt;"",G31&lt;&gt;"",H31&lt;&gt;"",I31&lt;&gt;"",J31&lt;&gt;"",K31&lt;&gt;"",M31&lt;&gt;"",N31&lt;&gt;"",O31&lt;&gt;"",P31&lt;&gt;"",Q31&lt;&gt;"")),"",IF(NOT(AND(OR(B31="",COUNTIF('2. Proyectos'!$A$5:$A$54,B31)&gt;0),OR(C31="",COUNTIF(Listas!$DH$2:$DH$200,C31)&gt;0),OR(D31="",COUNTIF(Listas!$AC$2:$AC$5,D31)&gt;0),OR(F31="",COUNTIF(Listas!$W$2:$W$6,F31)&gt;0),OR(G31="",COUNTIF(Listas!$Z$2:$Z$4,G31)&gt;0),OR(H31="",COUNTIF(Listas!$AF$2:$AF$3,H31)&gt;0),OR(I31="",AND(ISNUMBER(I31),I31&gt;=2018,I31&lt;=2025)),OR(J31="",AND(ISNUMBER(J31),J31&gt;=1,J31&lt;=12)),OR(K31="",COUNTIF(Listas!$H$2:$H$250,K31)&gt;0),OR(M31="",AND(ISNUMBER(M31),M31&gt;0)),OR(N31="",AND(ISNUMBER(N31),N31&gt;0)),OR(O31="",AND(ISNUMBER(O31),O31&gt;=0)),OR(P31="",COUNTIF(Listas!$BC$2:$BC$3,P31)&gt;0))),"Dato inválido",IF(NOT(AND(A31&lt;&gt;"",B31&lt;&gt;"",D31&lt;&gt;"",E31&lt;&gt;"",F31&lt;&gt;"",G31&lt;&gt;"",H31&lt;&gt;"",I31&lt;&gt;"",J31&lt;&gt;"",K31&lt;&gt;"",M31&lt;&gt;"")),"Incompleta","OK")))</f>
        <v/>
      </c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13" t="n"/>
      <c r="J32" s="13" t="n"/>
      <c r="K32" s="8" t="n"/>
      <c r="L32" s="15">
        <f>IFERROR(VLOOKUP(K32,Listas!$DK$2:$DL$250,2,FALSE),"")</f>
        <v/>
      </c>
      <c r="M32" s="14" t="n"/>
      <c r="N32" s="14" t="n"/>
      <c r="O32" s="16" t="n"/>
      <c r="P32" s="16" t="n"/>
      <c r="Q32" s="8" t="n"/>
      <c r="S32" s="17">
        <f>IF(NOT(OR(A32&lt;&gt;"",B32&lt;&gt;"",C32&lt;&gt;"",D32&lt;&gt;"",E32&lt;&gt;"",F32&lt;&gt;"",G32&lt;&gt;"",H32&lt;&gt;"",I32&lt;&gt;"",J32&lt;&gt;"",K32&lt;&gt;"",M32&lt;&gt;"",N32&lt;&gt;"",O32&lt;&gt;"",P32&lt;&gt;"",Q32&lt;&gt;"")),"",IF(NOT(AND(OR(B32="",COUNTIF('2. Proyectos'!$A$5:$A$54,B32)&gt;0),OR(C32="",COUNTIF(Listas!$DH$2:$DH$200,C32)&gt;0),OR(D32="",COUNTIF(Listas!$AC$2:$AC$5,D32)&gt;0),OR(F32="",COUNTIF(Listas!$W$2:$W$6,F32)&gt;0),OR(G32="",COUNTIF(Listas!$Z$2:$Z$4,G32)&gt;0),OR(H32="",COUNTIF(Listas!$AF$2:$AF$3,H32)&gt;0),OR(I32="",AND(ISNUMBER(I32),I32&gt;=2018,I32&lt;=2025)),OR(J32="",AND(ISNUMBER(J32),J32&gt;=1,J32&lt;=12)),OR(K32="",COUNTIF(Listas!$H$2:$H$250,K32)&gt;0),OR(M32="",AND(ISNUMBER(M32),M32&gt;0)),OR(N32="",AND(ISNUMBER(N32),N32&gt;0)),OR(O32="",AND(ISNUMBER(O32),O32&gt;=0)),OR(P32="",COUNTIF(Listas!$BC$2:$BC$3,P32)&gt;0))),"Dato inválido",IF(NOT(AND(A32&lt;&gt;"",B32&lt;&gt;"",D32&lt;&gt;"",E32&lt;&gt;"",F32&lt;&gt;"",G32&lt;&gt;"",H32&lt;&gt;"",I32&lt;&gt;"",J32&lt;&gt;"",K32&lt;&gt;"",M32&lt;&gt;"")),"Incompleta","OK")))</f>
        <v/>
      </c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18" t="n"/>
      <c r="J33" s="18" t="n"/>
      <c r="K33" s="6" t="n"/>
      <c r="L33" s="15">
        <f>IFERROR(VLOOKUP(K33,Listas!$DK$2:$DL$250,2,FALSE),"")</f>
        <v/>
      </c>
      <c r="M33" s="19" t="n"/>
      <c r="N33" s="19" t="n"/>
      <c r="O33" s="20" t="n"/>
      <c r="P33" s="20" t="n"/>
      <c r="Q33" s="6" t="n"/>
      <c r="S33" s="17">
        <f>IF(NOT(OR(A33&lt;&gt;"",B33&lt;&gt;"",C33&lt;&gt;"",D33&lt;&gt;"",E33&lt;&gt;"",F33&lt;&gt;"",G33&lt;&gt;"",H33&lt;&gt;"",I33&lt;&gt;"",J33&lt;&gt;"",K33&lt;&gt;"",M33&lt;&gt;"",N33&lt;&gt;"",O33&lt;&gt;"",P33&lt;&gt;"",Q33&lt;&gt;"")),"",IF(NOT(AND(OR(B33="",COUNTIF('2. Proyectos'!$A$5:$A$54,B33)&gt;0),OR(C33="",COUNTIF(Listas!$DH$2:$DH$200,C33)&gt;0),OR(D33="",COUNTIF(Listas!$AC$2:$AC$5,D33)&gt;0),OR(F33="",COUNTIF(Listas!$W$2:$W$6,F33)&gt;0),OR(G33="",COUNTIF(Listas!$Z$2:$Z$4,G33)&gt;0),OR(H33="",COUNTIF(Listas!$AF$2:$AF$3,H33)&gt;0),OR(I33="",AND(ISNUMBER(I33),I33&gt;=2018,I33&lt;=2025)),OR(J33="",AND(ISNUMBER(J33),J33&gt;=1,J33&lt;=12)),OR(K33="",COUNTIF(Listas!$H$2:$H$250,K33)&gt;0),OR(M33="",AND(ISNUMBER(M33),M33&gt;0)),OR(N33="",AND(ISNUMBER(N33),N33&gt;0)),OR(O33="",AND(ISNUMBER(O33),O33&gt;=0)),OR(P33="",COUNTIF(Listas!$BC$2:$BC$3,P33)&gt;0))),"Dato inválido",IF(NOT(AND(A33&lt;&gt;"",B33&lt;&gt;"",D33&lt;&gt;"",E33&lt;&gt;"",F33&lt;&gt;"",G33&lt;&gt;"",H33&lt;&gt;"",I33&lt;&gt;"",J33&lt;&gt;"",K33&lt;&gt;"",M33&lt;&gt;"")),"Incompleta","OK")))</f>
        <v/>
      </c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13" t="n"/>
      <c r="J34" s="13" t="n"/>
      <c r="K34" s="8" t="n"/>
      <c r="L34" s="15">
        <f>IFERROR(VLOOKUP(K34,Listas!$DK$2:$DL$250,2,FALSE),"")</f>
        <v/>
      </c>
      <c r="M34" s="14" t="n"/>
      <c r="N34" s="14" t="n"/>
      <c r="O34" s="16" t="n"/>
      <c r="P34" s="16" t="n"/>
      <c r="Q34" s="8" t="n"/>
      <c r="S34" s="17">
        <f>IF(NOT(OR(A34&lt;&gt;"",B34&lt;&gt;"",C34&lt;&gt;"",D34&lt;&gt;"",E34&lt;&gt;"",F34&lt;&gt;"",G34&lt;&gt;"",H34&lt;&gt;"",I34&lt;&gt;"",J34&lt;&gt;"",K34&lt;&gt;"",M34&lt;&gt;"",N34&lt;&gt;"",O34&lt;&gt;"",P34&lt;&gt;"",Q34&lt;&gt;"")),"",IF(NOT(AND(OR(B34="",COUNTIF('2. Proyectos'!$A$5:$A$54,B34)&gt;0),OR(C34="",COUNTIF(Listas!$DH$2:$DH$200,C34)&gt;0),OR(D34="",COUNTIF(Listas!$AC$2:$AC$5,D34)&gt;0),OR(F34="",COUNTIF(Listas!$W$2:$W$6,F34)&gt;0),OR(G34="",COUNTIF(Listas!$Z$2:$Z$4,G34)&gt;0),OR(H34="",COUNTIF(Listas!$AF$2:$AF$3,H34)&gt;0),OR(I34="",AND(ISNUMBER(I34),I34&gt;=2018,I34&lt;=2025)),OR(J34="",AND(ISNUMBER(J34),J34&gt;=1,J34&lt;=12)),OR(K34="",COUNTIF(Listas!$H$2:$H$250,K34)&gt;0),OR(M34="",AND(ISNUMBER(M34),M34&gt;0)),OR(N34="",AND(ISNUMBER(N34),N34&gt;0)),OR(O34="",AND(ISNUMBER(O34),O34&gt;=0)),OR(P34="",COUNTIF(Listas!$BC$2:$BC$3,P34)&gt;0))),"Dato inválido",IF(NOT(AND(A34&lt;&gt;"",B34&lt;&gt;"",D34&lt;&gt;"",E34&lt;&gt;"",F34&lt;&gt;"",G34&lt;&gt;"",H34&lt;&gt;"",I34&lt;&gt;"",J34&lt;&gt;"",K34&lt;&gt;"",M34&lt;&gt;"")),"Incompleta","OK")))</f>
        <v/>
      </c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18" t="n"/>
      <c r="J35" s="18" t="n"/>
      <c r="K35" s="6" t="n"/>
      <c r="L35" s="15">
        <f>IFERROR(VLOOKUP(K35,Listas!$DK$2:$DL$250,2,FALSE),"")</f>
        <v/>
      </c>
      <c r="M35" s="19" t="n"/>
      <c r="N35" s="19" t="n"/>
      <c r="O35" s="20" t="n"/>
      <c r="P35" s="20" t="n"/>
      <c r="Q35" s="6" t="n"/>
      <c r="S35" s="17">
        <f>IF(NOT(OR(A35&lt;&gt;"",B35&lt;&gt;"",C35&lt;&gt;"",D35&lt;&gt;"",E35&lt;&gt;"",F35&lt;&gt;"",G35&lt;&gt;"",H35&lt;&gt;"",I35&lt;&gt;"",J35&lt;&gt;"",K35&lt;&gt;"",M35&lt;&gt;"",N35&lt;&gt;"",O35&lt;&gt;"",P35&lt;&gt;"",Q35&lt;&gt;"")),"",IF(NOT(AND(OR(B35="",COUNTIF('2. Proyectos'!$A$5:$A$54,B35)&gt;0),OR(C35="",COUNTIF(Listas!$DH$2:$DH$200,C35)&gt;0),OR(D35="",COUNTIF(Listas!$AC$2:$AC$5,D35)&gt;0),OR(F35="",COUNTIF(Listas!$W$2:$W$6,F35)&gt;0),OR(G35="",COUNTIF(Listas!$Z$2:$Z$4,G35)&gt;0),OR(H35="",COUNTIF(Listas!$AF$2:$AF$3,H35)&gt;0),OR(I35="",AND(ISNUMBER(I35),I35&gt;=2018,I35&lt;=2025)),OR(J35="",AND(ISNUMBER(J35),J35&gt;=1,J35&lt;=12)),OR(K35="",COUNTIF(Listas!$H$2:$H$250,K35)&gt;0),OR(M35="",AND(ISNUMBER(M35),M35&gt;0)),OR(N35="",AND(ISNUMBER(N35),N35&gt;0)),OR(O35="",AND(ISNUMBER(O35),O35&gt;=0)),OR(P35="",COUNTIF(Listas!$BC$2:$BC$3,P35)&gt;0))),"Dato inválido",IF(NOT(AND(A35&lt;&gt;"",B35&lt;&gt;"",D35&lt;&gt;"",E35&lt;&gt;"",F35&lt;&gt;"",G35&lt;&gt;"",H35&lt;&gt;"",I35&lt;&gt;"",J35&lt;&gt;"",K35&lt;&gt;"",M35&lt;&gt;"")),"Incompleta","OK")))</f>
        <v/>
      </c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13" t="n"/>
      <c r="J36" s="13" t="n"/>
      <c r="K36" s="8" t="n"/>
      <c r="L36" s="15">
        <f>IFERROR(VLOOKUP(K36,Listas!$DK$2:$DL$250,2,FALSE),"")</f>
        <v/>
      </c>
      <c r="M36" s="14" t="n"/>
      <c r="N36" s="14" t="n"/>
      <c r="O36" s="16" t="n"/>
      <c r="P36" s="16" t="n"/>
      <c r="Q36" s="8" t="n"/>
      <c r="S36" s="17">
        <f>IF(NOT(OR(A36&lt;&gt;"",B36&lt;&gt;"",C36&lt;&gt;"",D36&lt;&gt;"",E36&lt;&gt;"",F36&lt;&gt;"",G36&lt;&gt;"",H36&lt;&gt;"",I36&lt;&gt;"",J36&lt;&gt;"",K36&lt;&gt;"",M36&lt;&gt;"",N36&lt;&gt;"",O36&lt;&gt;"",P36&lt;&gt;"",Q36&lt;&gt;"")),"",IF(NOT(AND(OR(B36="",COUNTIF('2. Proyectos'!$A$5:$A$54,B36)&gt;0),OR(C36="",COUNTIF(Listas!$DH$2:$DH$200,C36)&gt;0),OR(D36="",COUNTIF(Listas!$AC$2:$AC$5,D36)&gt;0),OR(F36="",COUNTIF(Listas!$W$2:$W$6,F36)&gt;0),OR(G36="",COUNTIF(Listas!$Z$2:$Z$4,G36)&gt;0),OR(H36="",COUNTIF(Listas!$AF$2:$AF$3,H36)&gt;0),OR(I36="",AND(ISNUMBER(I36),I36&gt;=2018,I36&lt;=2025)),OR(J36="",AND(ISNUMBER(J36),J36&gt;=1,J36&lt;=12)),OR(K36="",COUNTIF(Listas!$H$2:$H$250,K36)&gt;0),OR(M36="",AND(ISNUMBER(M36),M36&gt;0)),OR(N36="",AND(ISNUMBER(N36),N36&gt;0)),OR(O36="",AND(ISNUMBER(O36),O36&gt;=0)),OR(P36="",COUNTIF(Listas!$BC$2:$BC$3,P36)&gt;0))),"Dato inválido",IF(NOT(AND(A36&lt;&gt;"",B36&lt;&gt;"",D36&lt;&gt;"",E36&lt;&gt;"",F36&lt;&gt;"",G36&lt;&gt;"",H36&lt;&gt;"",I36&lt;&gt;"",J36&lt;&gt;"",K36&lt;&gt;"",M36&lt;&gt;"")),"Incompleta","OK")))</f>
        <v/>
      </c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18" t="n"/>
      <c r="J37" s="18" t="n"/>
      <c r="K37" s="6" t="n"/>
      <c r="L37" s="15">
        <f>IFERROR(VLOOKUP(K37,Listas!$DK$2:$DL$250,2,FALSE),"")</f>
        <v/>
      </c>
      <c r="M37" s="19" t="n"/>
      <c r="N37" s="19" t="n"/>
      <c r="O37" s="20" t="n"/>
      <c r="P37" s="20" t="n"/>
      <c r="Q37" s="6" t="n"/>
      <c r="S37" s="17">
        <f>IF(NOT(OR(A37&lt;&gt;"",B37&lt;&gt;"",C37&lt;&gt;"",D37&lt;&gt;"",E37&lt;&gt;"",F37&lt;&gt;"",G37&lt;&gt;"",H37&lt;&gt;"",I37&lt;&gt;"",J37&lt;&gt;"",K37&lt;&gt;"",M37&lt;&gt;"",N37&lt;&gt;"",O37&lt;&gt;"",P37&lt;&gt;"",Q37&lt;&gt;"")),"",IF(NOT(AND(OR(B37="",COUNTIF('2. Proyectos'!$A$5:$A$54,B37)&gt;0),OR(C37="",COUNTIF(Listas!$DH$2:$DH$200,C37)&gt;0),OR(D37="",COUNTIF(Listas!$AC$2:$AC$5,D37)&gt;0),OR(F37="",COUNTIF(Listas!$W$2:$W$6,F37)&gt;0),OR(G37="",COUNTIF(Listas!$Z$2:$Z$4,G37)&gt;0),OR(H37="",COUNTIF(Listas!$AF$2:$AF$3,H37)&gt;0),OR(I37="",AND(ISNUMBER(I37),I37&gt;=2018,I37&lt;=2025)),OR(J37="",AND(ISNUMBER(J37),J37&gt;=1,J37&lt;=12)),OR(K37="",COUNTIF(Listas!$H$2:$H$250,K37)&gt;0),OR(M37="",AND(ISNUMBER(M37),M37&gt;0)),OR(N37="",AND(ISNUMBER(N37),N37&gt;0)),OR(O37="",AND(ISNUMBER(O37),O37&gt;=0)),OR(P37="",COUNTIF(Listas!$BC$2:$BC$3,P37)&gt;0))),"Dato inválido",IF(NOT(AND(A37&lt;&gt;"",B37&lt;&gt;"",D37&lt;&gt;"",E37&lt;&gt;"",F37&lt;&gt;"",G37&lt;&gt;"",H37&lt;&gt;"",I37&lt;&gt;"",J37&lt;&gt;"",K37&lt;&gt;"",M37&lt;&gt;"")),"Incompleta","OK")))</f>
        <v/>
      </c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13" t="n"/>
      <c r="J38" s="13" t="n"/>
      <c r="K38" s="8" t="n"/>
      <c r="L38" s="15">
        <f>IFERROR(VLOOKUP(K38,Listas!$DK$2:$DL$250,2,FALSE),"")</f>
        <v/>
      </c>
      <c r="M38" s="14" t="n"/>
      <c r="N38" s="14" t="n"/>
      <c r="O38" s="16" t="n"/>
      <c r="P38" s="16" t="n"/>
      <c r="Q38" s="8" t="n"/>
      <c r="S38" s="17">
        <f>IF(NOT(OR(A38&lt;&gt;"",B38&lt;&gt;"",C38&lt;&gt;"",D38&lt;&gt;"",E38&lt;&gt;"",F38&lt;&gt;"",G38&lt;&gt;"",H38&lt;&gt;"",I38&lt;&gt;"",J38&lt;&gt;"",K38&lt;&gt;"",M38&lt;&gt;"",N38&lt;&gt;"",O38&lt;&gt;"",P38&lt;&gt;"",Q38&lt;&gt;"")),"",IF(NOT(AND(OR(B38="",COUNTIF('2. Proyectos'!$A$5:$A$54,B38)&gt;0),OR(C38="",COUNTIF(Listas!$DH$2:$DH$200,C38)&gt;0),OR(D38="",COUNTIF(Listas!$AC$2:$AC$5,D38)&gt;0),OR(F38="",COUNTIF(Listas!$W$2:$W$6,F38)&gt;0),OR(G38="",COUNTIF(Listas!$Z$2:$Z$4,G38)&gt;0),OR(H38="",COUNTIF(Listas!$AF$2:$AF$3,H38)&gt;0),OR(I38="",AND(ISNUMBER(I38),I38&gt;=2018,I38&lt;=2025)),OR(J38="",AND(ISNUMBER(J38),J38&gt;=1,J38&lt;=12)),OR(K38="",COUNTIF(Listas!$H$2:$H$250,K38)&gt;0),OR(M38="",AND(ISNUMBER(M38),M38&gt;0)),OR(N38="",AND(ISNUMBER(N38),N38&gt;0)),OR(O38="",AND(ISNUMBER(O38),O38&gt;=0)),OR(P38="",COUNTIF(Listas!$BC$2:$BC$3,P38)&gt;0))),"Dato inválido",IF(NOT(AND(A38&lt;&gt;"",B38&lt;&gt;"",D38&lt;&gt;"",E38&lt;&gt;"",F38&lt;&gt;"",G38&lt;&gt;"",H38&lt;&gt;"",I38&lt;&gt;"",J38&lt;&gt;"",K38&lt;&gt;"",M38&lt;&gt;"")),"Incompleta","OK")))</f>
        <v/>
      </c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18" t="n"/>
      <c r="J39" s="18" t="n"/>
      <c r="K39" s="6" t="n"/>
      <c r="L39" s="15">
        <f>IFERROR(VLOOKUP(K39,Listas!$DK$2:$DL$250,2,FALSE),"")</f>
        <v/>
      </c>
      <c r="M39" s="19" t="n"/>
      <c r="N39" s="19" t="n"/>
      <c r="O39" s="20" t="n"/>
      <c r="P39" s="20" t="n"/>
      <c r="Q39" s="6" t="n"/>
      <c r="S39" s="17">
        <f>IF(NOT(OR(A39&lt;&gt;"",B39&lt;&gt;"",C39&lt;&gt;"",D39&lt;&gt;"",E39&lt;&gt;"",F39&lt;&gt;"",G39&lt;&gt;"",H39&lt;&gt;"",I39&lt;&gt;"",J39&lt;&gt;"",K39&lt;&gt;"",M39&lt;&gt;"",N39&lt;&gt;"",O39&lt;&gt;"",P39&lt;&gt;"",Q39&lt;&gt;"")),"",IF(NOT(AND(OR(B39="",COUNTIF('2. Proyectos'!$A$5:$A$54,B39)&gt;0),OR(C39="",COUNTIF(Listas!$DH$2:$DH$200,C39)&gt;0),OR(D39="",COUNTIF(Listas!$AC$2:$AC$5,D39)&gt;0),OR(F39="",COUNTIF(Listas!$W$2:$W$6,F39)&gt;0),OR(G39="",COUNTIF(Listas!$Z$2:$Z$4,G39)&gt;0),OR(H39="",COUNTIF(Listas!$AF$2:$AF$3,H39)&gt;0),OR(I39="",AND(ISNUMBER(I39),I39&gt;=2018,I39&lt;=2025)),OR(J39="",AND(ISNUMBER(J39),J39&gt;=1,J39&lt;=12)),OR(K39="",COUNTIF(Listas!$H$2:$H$250,K39)&gt;0),OR(M39="",AND(ISNUMBER(M39),M39&gt;0)),OR(N39="",AND(ISNUMBER(N39),N39&gt;0)),OR(O39="",AND(ISNUMBER(O39),O39&gt;=0)),OR(P39="",COUNTIF(Listas!$BC$2:$BC$3,P39)&gt;0))),"Dato inválido",IF(NOT(AND(A39&lt;&gt;"",B39&lt;&gt;"",D39&lt;&gt;"",E39&lt;&gt;"",F39&lt;&gt;"",G39&lt;&gt;"",H39&lt;&gt;"",I39&lt;&gt;"",J39&lt;&gt;"",K39&lt;&gt;"",M39&lt;&gt;"")),"Incompleta","OK")))</f>
        <v/>
      </c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13" t="n"/>
      <c r="J40" s="13" t="n"/>
      <c r="K40" s="8" t="n"/>
      <c r="L40" s="15">
        <f>IFERROR(VLOOKUP(K40,Listas!$DK$2:$DL$250,2,FALSE),"")</f>
        <v/>
      </c>
      <c r="M40" s="14" t="n"/>
      <c r="N40" s="14" t="n"/>
      <c r="O40" s="16" t="n"/>
      <c r="P40" s="16" t="n"/>
      <c r="Q40" s="8" t="n"/>
      <c r="S40" s="17">
        <f>IF(NOT(OR(A40&lt;&gt;"",B40&lt;&gt;"",C40&lt;&gt;"",D40&lt;&gt;"",E40&lt;&gt;"",F40&lt;&gt;"",G40&lt;&gt;"",H40&lt;&gt;"",I40&lt;&gt;"",J40&lt;&gt;"",K40&lt;&gt;"",M40&lt;&gt;"",N40&lt;&gt;"",O40&lt;&gt;"",P40&lt;&gt;"",Q40&lt;&gt;"")),"",IF(NOT(AND(OR(B40="",COUNTIF('2. Proyectos'!$A$5:$A$54,B40)&gt;0),OR(C40="",COUNTIF(Listas!$DH$2:$DH$200,C40)&gt;0),OR(D40="",COUNTIF(Listas!$AC$2:$AC$5,D40)&gt;0),OR(F40="",COUNTIF(Listas!$W$2:$W$6,F40)&gt;0),OR(G40="",COUNTIF(Listas!$Z$2:$Z$4,G40)&gt;0),OR(H40="",COUNTIF(Listas!$AF$2:$AF$3,H40)&gt;0),OR(I40="",AND(ISNUMBER(I40),I40&gt;=2018,I40&lt;=2025)),OR(J40="",AND(ISNUMBER(J40),J40&gt;=1,J40&lt;=12)),OR(K40="",COUNTIF(Listas!$H$2:$H$250,K40)&gt;0),OR(M40="",AND(ISNUMBER(M40),M40&gt;0)),OR(N40="",AND(ISNUMBER(N40),N40&gt;0)),OR(O40="",AND(ISNUMBER(O40),O40&gt;=0)),OR(P40="",COUNTIF(Listas!$BC$2:$BC$3,P40)&gt;0))),"Dato inválido",IF(NOT(AND(A40&lt;&gt;"",B40&lt;&gt;"",D40&lt;&gt;"",E40&lt;&gt;"",F40&lt;&gt;"",G40&lt;&gt;"",H40&lt;&gt;"",I40&lt;&gt;"",J40&lt;&gt;"",K40&lt;&gt;"",M40&lt;&gt;"")),"Incompleta","OK")))</f>
        <v/>
      </c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18" t="n"/>
      <c r="J41" s="18" t="n"/>
      <c r="K41" s="6" t="n"/>
      <c r="L41" s="15">
        <f>IFERROR(VLOOKUP(K41,Listas!$DK$2:$DL$250,2,FALSE),"")</f>
        <v/>
      </c>
      <c r="M41" s="19" t="n"/>
      <c r="N41" s="19" t="n"/>
      <c r="O41" s="20" t="n"/>
      <c r="P41" s="20" t="n"/>
      <c r="Q41" s="6" t="n"/>
      <c r="S41" s="17">
        <f>IF(NOT(OR(A41&lt;&gt;"",B41&lt;&gt;"",C41&lt;&gt;"",D41&lt;&gt;"",E41&lt;&gt;"",F41&lt;&gt;"",G41&lt;&gt;"",H41&lt;&gt;"",I41&lt;&gt;"",J41&lt;&gt;"",K41&lt;&gt;"",M41&lt;&gt;"",N41&lt;&gt;"",O41&lt;&gt;"",P41&lt;&gt;"",Q41&lt;&gt;"")),"",IF(NOT(AND(OR(B41="",COUNTIF('2. Proyectos'!$A$5:$A$54,B41)&gt;0),OR(C41="",COUNTIF(Listas!$DH$2:$DH$200,C41)&gt;0),OR(D41="",COUNTIF(Listas!$AC$2:$AC$5,D41)&gt;0),OR(F41="",COUNTIF(Listas!$W$2:$W$6,F41)&gt;0),OR(G41="",COUNTIF(Listas!$Z$2:$Z$4,G41)&gt;0),OR(H41="",COUNTIF(Listas!$AF$2:$AF$3,H41)&gt;0),OR(I41="",AND(ISNUMBER(I41),I41&gt;=2018,I41&lt;=2025)),OR(J41="",AND(ISNUMBER(J41),J41&gt;=1,J41&lt;=12)),OR(K41="",COUNTIF(Listas!$H$2:$H$250,K41)&gt;0),OR(M41="",AND(ISNUMBER(M41),M41&gt;0)),OR(N41="",AND(ISNUMBER(N41),N41&gt;0)),OR(O41="",AND(ISNUMBER(O41),O41&gt;=0)),OR(P41="",COUNTIF(Listas!$BC$2:$BC$3,P41)&gt;0))),"Dato inválido",IF(NOT(AND(A41&lt;&gt;"",B41&lt;&gt;"",D41&lt;&gt;"",E41&lt;&gt;"",F41&lt;&gt;"",G41&lt;&gt;"",H41&lt;&gt;"",I41&lt;&gt;"",J41&lt;&gt;"",K41&lt;&gt;"",M41&lt;&gt;"")),"Incompleta","OK")))</f>
        <v/>
      </c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13" t="n"/>
      <c r="J42" s="13" t="n"/>
      <c r="K42" s="8" t="n"/>
      <c r="L42" s="15">
        <f>IFERROR(VLOOKUP(K42,Listas!$DK$2:$DL$250,2,FALSE),"")</f>
        <v/>
      </c>
      <c r="M42" s="14" t="n"/>
      <c r="N42" s="14" t="n"/>
      <c r="O42" s="16" t="n"/>
      <c r="P42" s="16" t="n"/>
      <c r="Q42" s="8" t="n"/>
      <c r="S42" s="17">
        <f>IF(NOT(OR(A42&lt;&gt;"",B42&lt;&gt;"",C42&lt;&gt;"",D42&lt;&gt;"",E42&lt;&gt;"",F42&lt;&gt;"",G42&lt;&gt;"",H42&lt;&gt;"",I42&lt;&gt;"",J42&lt;&gt;"",K42&lt;&gt;"",M42&lt;&gt;"",N42&lt;&gt;"",O42&lt;&gt;"",P42&lt;&gt;"",Q42&lt;&gt;"")),"",IF(NOT(AND(OR(B42="",COUNTIF('2. Proyectos'!$A$5:$A$54,B42)&gt;0),OR(C42="",COUNTIF(Listas!$DH$2:$DH$200,C42)&gt;0),OR(D42="",COUNTIF(Listas!$AC$2:$AC$5,D42)&gt;0),OR(F42="",COUNTIF(Listas!$W$2:$W$6,F42)&gt;0),OR(G42="",COUNTIF(Listas!$Z$2:$Z$4,G42)&gt;0),OR(H42="",COUNTIF(Listas!$AF$2:$AF$3,H42)&gt;0),OR(I42="",AND(ISNUMBER(I42),I42&gt;=2018,I42&lt;=2025)),OR(J42="",AND(ISNUMBER(J42),J42&gt;=1,J42&lt;=12)),OR(K42="",COUNTIF(Listas!$H$2:$H$250,K42)&gt;0),OR(M42="",AND(ISNUMBER(M42),M42&gt;0)),OR(N42="",AND(ISNUMBER(N42),N42&gt;0)),OR(O42="",AND(ISNUMBER(O42),O42&gt;=0)),OR(P42="",COUNTIF(Listas!$BC$2:$BC$3,P42)&gt;0))),"Dato inválido",IF(NOT(AND(A42&lt;&gt;"",B42&lt;&gt;"",D42&lt;&gt;"",E42&lt;&gt;"",F42&lt;&gt;"",G42&lt;&gt;"",H42&lt;&gt;"",I42&lt;&gt;"",J42&lt;&gt;"",K42&lt;&gt;"",M42&lt;&gt;"")),"Incompleta","OK")))</f>
        <v/>
      </c>
    </row>
    <row r="43">
      <c r="A43" s="6" t="n"/>
      <c r="B43" s="6" t="n"/>
      <c r="C43" s="6" t="n"/>
      <c r="D43" s="6" t="n"/>
      <c r="E43" s="6" t="n"/>
      <c r="F43" s="6" t="n"/>
      <c r="G43" s="6" t="n"/>
      <c r="H43" s="6" t="n"/>
      <c r="I43" s="18" t="n"/>
      <c r="J43" s="18" t="n"/>
      <c r="K43" s="6" t="n"/>
      <c r="L43" s="15">
        <f>IFERROR(VLOOKUP(K43,Listas!$DK$2:$DL$250,2,FALSE),"")</f>
        <v/>
      </c>
      <c r="M43" s="19" t="n"/>
      <c r="N43" s="19" t="n"/>
      <c r="O43" s="20" t="n"/>
      <c r="P43" s="20" t="n"/>
      <c r="Q43" s="6" t="n"/>
      <c r="S43" s="17">
        <f>IF(NOT(OR(A43&lt;&gt;"",B43&lt;&gt;"",C43&lt;&gt;"",D43&lt;&gt;"",E43&lt;&gt;"",F43&lt;&gt;"",G43&lt;&gt;"",H43&lt;&gt;"",I43&lt;&gt;"",J43&lt;&gt;"",K43&lt;&gt;"",M43&lt;&gt;"",N43&lt;&gt;"",O43&lt;&gt;"",P43&lt;&gt;"",Q43&lt;&gt;"")),"",IF(NOT(AND(OR(B43="",COUNTIF('2. Proyectos'!$A$5:$A$54,B43)&gt;0),OR(C43="",COUNTIF(Listas!$DH$2:$DH$200,C43)&gt;0),OR(D43="",COUNTIF(Listas!$AC$2:$AC$5,D43)&gt;0),OR(F43="",COUNTIF(Listas!$W$2:$W$6,F43)&gt;0),OR(G43="",COUNTIF(Listas!$Z$2:$Z$4,G43)&gt;0),OR(H43="",COUNTIF(Listas!$AF$2:$AF$3,H43)&gt;0),OR(I43="",AND(ISNUMBER(I43),I43&gt;=2018,I43&lt;=2025)),OR(J43="",AND(ISNUMBER(J43),J43&gt;=1,J43&lt;=12)),OR(K43="",COUNTIF(Listas!$H$2:$H$250,K43)&gt;0),OR(M43="",AND(ISNUMBER(M43),M43&gt;0)),OR(N43="",AND(ISNUMBER(N43),N43&gt;0)),OR(O43="",AND(ISNUMBER(O43),O43&gt;=0)),OR(P43="",COUNTIF(Listas!$BC$2:$BC$3,P43)&gt;0))),"Dato inválido",IF(NOT(AND(A43&lt;&gt;"",B43&lt;&gt;"",D43&lt;&gt;"",E43&lt;&gt;"",F43&lt;&gt;"",G43&lt;&gt;"",H43&lt;&gt;"",I43&lt;&gt;"",J43&lt;&gt;"",K43&lt;&gt;"",M43&lt;&gt;"")),"Incompleta","OK")))</f>
        <v/>
      </c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13" t="n"/>
      <c r="J44" s="13" t="n"/>
      <c r="K44" s="8" t="n"/>
      <c r="L44" s="15">
        <f>IFERROR(VLOOKUP(K44,Listas!$DK$2:$DL$250,2,FALSE),"")</f>
        <v/>
      </c>
      <c r="M44" s="14" t="n"/>
      <c r="N44" s="14" t="n"/>
      <c r="O44" s="16" t="n"/>
      <c r="P44" s="16" t="n"/>
      <c r="Q44" s="8" t="n"/>
      <c r="S44" s="17">
        <f>IF(NOT(OR(A44&lt;&gt;"",B44&lt;&gt;"",C44&lt;&gt;"",D44&lt;&gt;"",E44&lt;&gt;"",F44&lt;&gt;"",G44&lt;&gt;"",H44&lt;&gt;"",I44&lt;&gt;"",J44&lt;&gt;"",K44&lt;&gt;"",M44&lt;&gt;"",N44&lt;&gt;"",O44&lt;&gt;"",P44&lt;&gt;"",Q44&lt;&gt;"")),"",IF(NOT(AND(OR(B44="",COUNTIF('2. Proyectos'!$A$5:$A$54,B44)&gt;0),OR(C44="",COUNTIF(Listas!$DH$2:$DH$200,C44)&gt;0),OR(D44="",COUNTIF(Listas!$AC$2:$AC$5,D44)&gt;0),OR(F44="",COUNTIF(Listas!$W$2:$W$6,F44)&gt;0),OR(G44="",COUNTIF(Listas!$Z$2:$Z$4,G44)&gt;0),OR(H44="",COUNTIF(Listas!$AF$2:$AF$3,H44)&gt;0),OR(I44="",AND(ISNUMBER(I44),I44&gt;=2018,I44&lt;=2025)),OR(J44="",AND(ISNUMBER(J44),J44&gt;=1,J44&lt;=12)),OR(K44="",COUNTIF(Listas!$H$2:$H$250,K44)&gt;0),OR(M44="",AND(ISNUMBER(M44),M44&gt;0)),OR(N44="",AND(ISNUMBER(N44),N44&gt;0)),OR(O44="",AND(ISNUMBER(O44),O44&gt;=0)),OR(P44="",COUNTIF(Listas!$BC$2:$BC$3,P44)&gt;0))),"Dato inválido",IF(NOT(AND(A44&lt;&gt;"",B44&lt;&gt;"",D44&lt;&gt;"",E44&lt;&gt;"",F44&lt;&gt;"",G44&lt;&gt;"",H44&lt;&gt;"",I44&lt;&gt;"",J44&lt;&gt;"",K44&lt;&gt;"",M44&lt;&gt;"")),"Incompleta","OK")))</f>
        <v/>
      </c>
    </row>
    <row r="45">
      <c r="A45" s="6" t="n"/>
      <c r="B45" s="6" t="n"/>
      <c r="C45" s="6" t="n"/>
      <c r="D45" s="6" t="n"/>
      <c r="E45" s="6" t="n"/>
      <c r="F45" s="6" t="n"/>
      <c r="G45" s="6" t="n"/>
      <c r="H45" s="6" t="n"/>
      <c r="I45" s="18" t="n"/>
      <c r="J45" s="18" t="n"/>
      <c r="K45" s="6" t="n"/>
      <c r="L45" s="15">
        <f>IFERROR(VLOOKUP(K45,Listas!$DK$2:$DL$250,2,FALSE),"")</f>
        <v/>
      </c>
      <c r="M45" s="19" t="n"/>
      <c r="N45" s="19" t="n"/>
      <c r="O45" s="20" t="n"/>
      <c r="P45" s="20" t="n"/>
      <c r="Q45" s="6" t="n"/>
      <c r="S45" s="17">
        <f>IF(NOT(OR(A45&lt;&gt;"",B45&lt;&gt;"",C45&lt;&gt;"",D45&lt;&gt;"",E45&lt;&gt;"",F45&lt;&gt;"",G45&lt;&gt;"",H45&lt;&gt;"",I45&lt;&gt;"",J45&lt;&gt;"",K45&lt;&gt;"",M45&lt;&gt;"",N45&lt;&gt;"",O45&lt;&gt;"",P45&lt;&gt;"",Q45&lt;&gt;"")),"",IF(NOT(AND(OR(B45="",COUNTIF('2. Proyectos'!$A$5:$A$54,B45)&gt;0),OR(C45="",COUNTIF(Listas!$DH$2:$DH$200,C45)&gt;0),OR(D45="",COUNTIF(Listas!$AC$2:$AC$5,D45)&gt;0),OR(F45="",COUNTIF(Listas!$W$2:$W$6,F45)&gt;0),OR(G45="",COUNTIF(Listas!$Z$2:$Z$4,G45)&gt;0),OR(H45="",COUNTIF(Listas!$AF$2:$AF$3,H45)&gt;0),OR(I45="",AND(ISNUMBER(I45),I45&gt;=2018,I45&lt;=2025)),OR(J45="",AND(ISNUMBER(J45),J45&gt;=1,J45&lt;=12)),OR(K45="",COUNTIF(Listas!$H$2:$H$250,K45)&gt;0),OR(M45="",AND(ISNUMBER(M45),M45&gt;0)),OR(N45="",AND(ISNUMBER(N45),N45&gt;0)),OR(O45="",AND(ISNUMBER(O45),O45&gt;=0)),OR(P45="",COUNTIF(Listas!$BC$2:$BC$3,P45)&gt;0))),"Dato inválido",IF(NOT(AND(A45&lt;&gt;"",B45&lt;&gt;"",D45&lt;&gt;"",E45&lt;&gt;"",F45&lt;&gt;"",G45&lt;&gt;"",H45&lt;&gt;"",I45&lt;&gt;"",J45&lt;&gt;"",K45&lt;&gt;"",M45&lt;&gt;"")),"Incompleta","OK")))</f>
        <v/>
      </c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  <c r="I46" s="13" t="n"/>
      <c r="J46" s="13" t="n"/>
      <c r="K46" s="8" t="n"/>
      <c r="L46" s="15">
        <f>IFERROR(VLOOKUP(K46,Listas!$DK$2:$DL$250,2,FALSE),"")</f>
        <v/>
      </c>
      <c r="M46" s="14" t="n"/>
      <c r="N46" s="14" t="n"/>
      <c r="O46" s="16" t="n"/>
      <c r="P46" s="16" t="n"/>
      <c r="Q46" s="8" t="n"/>
      <c r="S46" s="17">
        <f>IF(NOT(OR(A46&lt;&gt;"",B46&lt;&gt;"",C46&lt;&gt;"",D46&lt;&gt;"",E46&lt;&gt;"",F46&lt;&gt;"",G46&lt;&gt;"",H46&lt;&gt;"",I46&lt;&gt;"",J46&lt;&gt;"",K46&lt;&gt;"",M46&lt;&gt;"",N46&lt;&gt;"",O46&lt;&gt;"",P46&lt;&gt;"",Q46&lt;&gt;"")),"",IF(NOT(AND(OR(B46="",COUNTIF('2. Proyectos'!$A$5:$A$54,B46)&gt;0),OR(C46="",COUNTIF(Listas!$DH$2:$DH$200,C46)&gt;0),OR(D46="",COUNTIF(Listas!$AC$2:$AC$5,D46)&gt;0),OR(F46="",COUNTIF(Listas!$W$2:$W$6,F46)&gt;0),OR(G46="",COUNTIF(Listas!$Z$2:$Z$4,G46)&gt;0),OR(H46="",COUNTIF(Listas!$AF$2:$AF$3,H46)&gt;0),OR(I46="",AND(ISNUMBER(I46),I46&gt;=2018,I46&lt;=2025)),OR(J46="",AND(ISNUMBER(J46),J46&gt;=1,J46&lt;=12)),OR(K46="",COUNTIF(Listas!$H$2:$H$250,K46)&gt;0),OR(M46="",AND(ISNUMBER(M46),M46&gt;0)),OR(N46="",AND(ISNUMBER(N46),N46&gt;0)),OR(O46="",AND(ISNUMBER(O46),O46&gt;=0)),OR(P46="",COUNTIF(Listas!$BC$2:$BC$3,P46)&gt;0))),"Dato inválido",IF(NOT(AND(A46&lt;&gt;"",B46&lt;&gt;"",D46&lt;&gt;"",E46&lt;&gt;"",F46&lt;&gt;"",G46&lt;&gt;"",H46&lt;&gt;"",I46&lt;&gt;"",J46&lt;&gt;"",K46&lt;&gt;"",M46&lt;&gt;"")),"Incompleta","OK")))</f>
        <v/>
      </c>
    </row>
    <row r="47">
      <c r="A47" s="6" t="n"/>
      <c r="B47" s="6" t="n"/>
      <c r="C47" s="6" t="n"/>
      <c r="D47" s="6" t="n"/>
      <c r="E47" s="6" t="n"/>
      <c r="F47" s="6" t="n"/>
      <c r="G47" s="6" t="n"/>
      <c r="H47" s="6" t="n"/>
      <c r="I47" s="18" t="n"/>
      <c r="J47" s="18" t="n"/>
      <c r="K47" s="6" t="n"/>
      <c r="L47" s="15">
        <f>IFERROR(VLOOKUP(K47,Listas!$DK$2:$DL$250,2,FALSE),"")</f>
        <v/>
      </c>
      <c r="M47" s="19" t="n"/>
      <c r="N47" s="19" t="n"/>
      <c r="O47" s="20" t="n"/>
      <c r="P47" s="20" t="n"/>
      <c r="Q47" s="6" t="n"/>
      <c r="S47" s="17">
        <f>IF(NOT(OR(A47&lt;&gt;"",B47&lt;&gt;"",C47&lt;&gt;"",D47&lt;&gt;"",E47&lt;&gt;"",F47&lt;&gt;"",G47&lt;&gt;"",H47&lt;&gt;"",I47&lt;&gt;"",J47&lt;&gt;"",K47&lt;&gt;"",M47&lt;&gt;"",N47&lt;&gt;"",O47&lt;&gt;"",P47&lt;&gt;"",Q47&lt;&gt;"")),"",IF(NOT(AND(OR(B47="",COUNTIF('2. Proyectos'!$A$5:$A$54,B47)&gt;0),OR(C47="",COUNTIF(Listas!$DH$2:$DH$200,C47)&gt;0),OR(D47="",COUNTIF(Listas!$AC$2:$AC$5,D47)&gt;0),OR(F47="",COUNTIF(Listas!$W$2:$W$6,F47)&gt;0),OR(G47="",COUNTIF(Listas!$Z$2:$Z$4,G47)&gt;0),OR(H47="",COUNTIF(Listas!$AF$2:$AF$3,H47)&gt;0),OR(I47="",AND(ISNUMBER(I47),I47&gt;=2018,I47&lt;=2025)),OR(J47="",AND(ISNUMBER(J47),J47&gt;=1,J47&lt;=12)),OR(K47="",COUNTIF(Listas!$H$2:$H$250,K47)&gt;0),OR(M47="",AND(ISNUMBER(M47),M47&gt;0)),OR(N47="",AND(ISNUMBER(N47),N47&gt;0)),OR(O47="",AND(ISNUMBER(O47),O47&gt;=0)),OR(P47="",COUNTIF(Listas!$BC$2:$BC$3,P47)&gt;0))),"Dato inválido",IF(NOT(AND(A47&lt;&gt;"",B47&lt;&gt;"",D47&lt;&gt;"",E47&lt;&gt;"",F47&lt;&gt;"",G47&lt;&gt;"",H47&lt;&gt;"",I47&lt;&gt;"",J47&lt;&gt;"",K47&lt;&gt;"",M47&lt;&gt;"")),"Incompleta","OK")))</f>
        <v/>
      </c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  <c r="I48" s="13" t="n"/>
      <c r="J48" s="13" t="n"/>
      <c r="K48" s="8" t="n"/>
      <c r="L48" s="15">
        <f>IFERROR(VLOOKUP(K48,Listas!$DK$2:$DL$250,2,FALSE),"")</f>
        <v/>
      </c>
      <c r="M48" s="14" t="n"/>
      <c r="N48" s="14" t="n"/>
      <c r="O48" s="16" t="n"/>
      <c r="P48" s="16" t="n"/>
      <c r="Q48" s="8" t="n"/>
      <c r="S48" s="17">
        <f>IF(NOT(OR(A48&lt;&gt;"",B48&lt;&gt;"",C48&lt;&gt;"",D48&lt;&gt;"",E48&lt;&gt;"",F48&lt;&gt;"",G48&lt;&gt;"",H48&lt;&gt;"",I48&lt;&gt;"",J48&lt;&gt;"",K48&lt;&gt;"",M48&lt;&gt;"",N48&lt;&gt;"",O48&lt;&gt;"",P48&lt;&gt;"",Q48&lt;&gt;"")),"",IF(NOT(AND(OR(B48="",COUNTIF('2. Proyectos'!$A$5:$A$54,B48)&gt;0),OR(C48="",COUNTIF(Listas!$DH$2:$DH$200,C48)&gt;0),OR(D48="",COUNTIF(Listas!$AC$2:$AC$5,D48)&gt;0),OR(F48="",COUNTIF(Listas!$W$2:$W$6,F48)&gt;0),OR(G48="",COUNTIF(Listas!$Z$2:$Z$4,G48)&gt;0),OR(H48="",COUNTIF(Listas!$AF$2:$AF$3,H48)&gt;0),OR(I48="",AND(ISNUMBER(I48),I48&gt;=2018,I48&lt;=2025)),OR(J48="",AND(ISNUMBER(J48),J48&gt;=1,J48&lt;=12)),OR(K48="",COUNTIF(Listas!$H$2:$H$250,K48)&gt;0),OR(M48="",AND(ISNUMBER(M48),M48&gt;0)),OR(N48="",AND(ISNUMBER(N48),N48&gt;0)),OR(O48="",AND(ISNUMBER(O48),O48&gt;=0)),OR(P48="",COUNTIF(Listas!$BC$2:$BC$3,P48)&gt;0))),"Dato inválido",IF(NOT(AND(A48&lt;&gt;"",B48&lt;&gt;"",D48&lt;&gt;"",E48&lt;&gt;"",F48&lt;&gt;"",G48&lt;&gt;"",H48&lt;&gt;"",I48&lt;&gt;"",J48&lt;&gt;"",K48&lt;&gt;"",M48&lt;&gt;"")),"Incompleta","OK")))</f>
        <v/>
      </c>
    </row>
    <row r="49">
      <c r="A49" s="6" t="n"/>
      <c r="B49" s="6" t="n"/>
      <c r="C49" s="6" t="n"/>
      <c r="D49" s="6" t="n"/>
      <c r="E49" s="6" t="n"/>
      <c r="F49" s="6" t="n"/>
      <c r="G49" s="6" t="n"/>
      <c r="H49" s="6" t="n"/>
      <c r="I49" s="18" t="n"/>
      <c r="J49" s="18" t="n"/>
      <c r="K49" s="6" t="n"/>
      <c r="L49" s="15">
        <f>IFERROR(VLOOKUP(K49,Listas!$DK$2:$DL$250,2,FALSE),"")</f>
        <v/>
      </c>
      <c r="M49" s="19" t="n"/>
      <c r="N49" s="19" t="n"/>
      <c r="O49" s="20" t="n"/>
      <c r="P49" s="20" t="n"/>
      <c r="Q49" s="6" t="n"/>
      <c r="S49" s="17">
        <f>IF(NOT(OR(A49&lt;&gt;"",B49&lt;&gt;"",C49&lt;&gt;"",D49&lt;&gt;"",E49&lt;&gt;"",F49&lt;&gt;"",G49&lt;&gt;"",H49&lt;&gt;"",I49&lt;&gt;"",J49&lt;&gt;"",K49&lt;&gt;"",M49&lt;&gt;"",N49&lt;&gt;"",O49&lt;&gt;"",P49&lt;&gt;"",Q49&lt;&gt;"")),"",IF(NOT(AND(OR(B49="",COUNTIF('2. Proyectos'!$A$5:$A$54,B49)&gt;0),OR(C49="",COUNTIF(Listas!$DH$2:$DH$200,C49)&gt;0),OR(D49="",COUNTIF(Listas!$AC$2:$AC$5,D49)&gt;0),OR(F49="",COUNTIF(Listas!$W$2:$W$6,F49)&gt;0),OR(G49="",COUNTIF(Listas!$Z$2:$Z$4,G49)&gt;0),OR(H49="",COUNTIF(Listas!$AF$2:$AF$3,H49)&gt;0),OR(I49="",AND(ISNUMBER(I49),I49&gt;=2018,I49&lt;=2025)),OR(J49="",AND(ISNUMBER(J49),J49&gt;=1,J49&lt;=12)),OR(K49="",COUNTIF(Listas!$H$2:$H$250,K49)&gt;0),OR(M49="",AND(ISNUMBER(M49),M49&gt;0)),OR(N49="",AND(ISNUMBER(N49),N49&gt;0)),OR(O49="",AND(ISNUMBER(O49),O49&gt;=0)),OR(P49="",COUNTIF(Listas!$BC$2:$BC$3,P49)&gt;0))),"Dato inválido",IF(NOT(AND(A49&lt;&gt;"",B49&lt;&gt;"",D49&lt;&gt;"",E49&lt;&gt;"",F49&lt;&gt;"",G49&lt;&gt;"",H49&lt;&gt;"",I49&lt;&gt;"",J49&lt;&gt;"",K49&lt;&gt;"",M49&lt;&gt;"")),"Incompleta","OK")))</f>
        <v/>
      </c>
    </row>
    <row r="50">
      <c r="A50" s="8" t="n"/>
      <c r="B50" s="8" t="n"/>
      <c r="C50" s="8" t="n"/>
      <c r="D50" s="8" t="n"/>
      <c r="E50" s="8" t="n"/>
      <c r="F50" s="8" t="n"/>
      <c r="G50" s="8" t="n"/>
      <c r="H50" s="8" t="n"/>
      <c r="I50" s="13" t="n"/>
      <c r="J50" s="13" t="n"/>
      <c r="K50" s="8" t="n"/>
      <c r="L50" s="15">
        <f>IFERROR(VLOOKUP(K50,Listas!$DK$2:$DL$250,2,FALSE),"")</f>
        <v/>
      </c>
      <c r="M50" s="14" t="n"/>
      <c r="N50" s="14" t="n"/>
      <c r="O50" s="16" t="n"/>
      <c r="P50" s="16" t="n"/>
      <c r="Q50" s="8" t="n"/>
      <c r="S50" s="17">
        <f>IF(NOT(OR(A50&lt;&gt;"",B50&lt;&gt;"",C50&lt;&gt;"",D50&lt;&gt;"",E50&lt;&gt;"",F50&lt;&gt;"",G50&lt;&gt;"",H50&lt;&gt;"",I50&lt;&gt;"",J50&lt;&gt;"",K50&lt;&gt;"",M50&lt;&gt;"",N50&lt;&gt;"",O50&lt;&gt;"",P50&lt;&gt;"",Q50&lt;&gt;"")),"",IF(NOT(AND(OR(B50="",COUNTIF('2. Proyectos'!$A$5:$A$54,B50)&gt;0),OR(C50="",COUNTIF(Listas!$DH$2:$DH$200,C50)&gt;0),OR(D50="",COUNTIF(Listas!$AC$2:$AC$5,D50)&gt;0),OR(F50="",COUNTIF(Listas!$W$2:$W$6,F50)&gt;0),OR(G50="",COUNTIF(Listas!$Z$2:$Z$4,G50)&gt;0),OR(H50="",COUNTIF(Listas!$AF$2:$AF$3,H50)&gt;0),OR(I50="",AND(ISNUMBER(I50),I50&gt;=2018,I50&lt;=2025)),OR(J50="",AND(ISNUMBER(J50),J50&gt;=1,J50&lt;=12)),OR(K50="",COUNTIF(Listas!$H$2:$H$250,K50)&gt;0),OR(M50="",AND(ISNUMBER(M50),M50&gt;0)),OR(N50="",AND(ISNUMBER(N50),N50&gt;0)),OR(O50="",AND(ISNUMBER(O50),O50&gt;=0)),OR(P50="",COUNTIF(Listas!$BC$2:$BC$3,P50)&gt;0))),"Dato inválido",IF(NOT(AND(A50&lt;&gt;"",B50&lt;&gt;"",D50&lt;&gt;"",E50&lt;&gt;"",F50&lt;&gt;"",G50&lt;&gt;"",H50&lt;&gt;"",I50&lt;&gt;"",J50&lt;&gt;"",K50&lt;&gt;"",M50&lt;&gt;"")),"Incompleta","OK")))</f>
        <v/>
      </c>
    </row>
    <row r="51">
      <c r="A51" s="6" t="n"/>
      <c r="B51" s="6" t="n"/>
      <c r="C51" s="6" t="n"/>
      <c r="D51" s="6" t="n"/>
      <c r="E51" s="6" t="n"/>
      <c r="F51" s="6" t="n"/>
      <c r="G51" s="6" t="n"/>
      <c r="H51" s="6" t="n"/>
      <c r="I51" s="18" t="n"/>
      <c r="J51" s="18" t="n"/>
      <c r="K51" s="6" t="n"/>
      <c r="L51" s="15">
        <f>IFERROR(VLOOKUP(K51,Listas!$DK$2:$DL$250,2,FALSE),"")</f>
        <v/>
      </c>
      <c r="M51" s="19" t="n"/>
      <c r="N51" s="19" t="n"/>
      <c r="O51" s="20" t="n"/>
      <c r="P51" s="20" t="n"/>
      <c r="Q51" s="6" t="n"/>
      <c r="S51" s="17">
        <f>IF(NOT(OR(A51&lt;&gt;"",B51&lt;&gt;"",C51&lt;&gt;"",D51&lt;&gt;"",E51&lt;&gt;"",F51&lt;&gt;"",G51&lt;&gt;"",H51&lt;&gt;"",I51&lt;&gt;"",J51&lt;&gt;"",K51&lt;&gt;"",M51&lt;&gt;"",N51&lt;&gt;"",O51&lt;&gt;"",P51&lt;&gt;"",Q51&lt;&gt;"")),"",IF(NOT(AND(OR(B51="",COUNTIF('2. Proyectos'!$A$5:$A$54,B51)&gt;0),OR(C51="",COUNTIF(Listas!$DH$2:$DH$200,C51)&gt;0),OR(D51="",COUNTIF(Listas!$AC$2:$AC$5,D51)&gt;0),OR(F51="",COUNTIF(Listas!$W$2:$W$6,F51)&gt;0),OR(G51="",COUNTIF(Listas!$Z$2:$Z$4,G51)&gt;0),OR(H51="",COUNTIF(Listas!$AF$2:$AF$3,H51)&gt;0),OR(I51="",AND(ISNUMBER(I51),I51&gt;=2018,I51&lt;=2025)),OR(J51="",AND(ISNUMBER(J51),J51&gt;=1,J51&lt;=12)),OR(K51="",COUNTIF(Listas!$H$2:$H$250,K51)&gt;0),OR(M51="",AND(ISNUMBER(M51),M51&gt;0)),OR(N51="",AND(ISNUMBER(N51),N51&gt;0)),OR(O51="",AND(ISNUMBER(O51),O51&gt;=0)),OR(P51="",COUNTIF(Listas!$BC$2:$BC$3,P51)&gt;0))),"Dato inválido",IF(NOT(AND(A51&lt;&gt;"",B51&lt;&gt;"",D51&lt;&gt;"",E51&lt;&gt;"",F51&lt;&gt;"",G51&lt;&gt;"",H51&lt;&gt;"",I51&lt;&gt;"",J51&lt;&gt;"",K51&lt;&gt;"",M51&lt;&gt;"")),"Incompleta","OK")))</f>
        <v/>
      </c>
    </row>
    <row r="52">
      <c r="A52" s="8" t="n"/>
      <c r="B52" s="8" t="n"/>
      <c r="C52" s="8" t="n"/>
      <c r="D52" s="8" t="n"/>
      <c r="E52" s="8" t="n"/>
      <c r="F52" s="8" t="n"/>
      <c r="G52" s="8" t="n"/>
      <c r="H52" s="8" t="n"/>
      <c r="I52" s="13" t="n"/>
      <c r="J52" s="13" t="n"/>
      <c r="K52" s="8" t="n"/>
      <c r="L52" s="15">
        <f>IFERROR(VLOOKUP(K52,Listas!$DK$2:$DL$250,2,FALSE),"")</f>
        <v/>
      </c>
      <c r="M52" s="14" t="n"/>
      <c r="N52" s="14" t="n"/>
      <c r="O52" s="16" t="n"/>
      <c r="P52" s="16" t="n"/>
      <c r="Q52" s="8" t="n"/>
      <c r="S52" s="17">
        <f>IF(NOT(OR(A52&lt;&gt;"",B52&lt;&gt;"",C52&lt;&gt;"",D52&lt;&gt;"",E52&lt;&gt;"",F52&lt;&gt;"",G52&lt;&gt;"",H52&lt;&gt;"",I52&lt;&gt;"",J52&lt;&gt;"",K52&lt;&gt;"",M52&lt;&gt;"",N52&lt;&gt;"",O52&lt;&gt;"",P52&lt;&gt;"",Q52&lt;&gt;"")),"",IF(NOT(AND(OR(B52="",COUNTIF('2. Proyectos'!$A$5:$A$54,B52)&gt;0),OR(C52="",COUNTIF(Listas!$DH$2:$DH$200,C52)&gt;0),OR(D52="",COUNTIF(Listas!$AC$2:$AC$5,D52)&gt;0),OR(F52="",COUNTIF(Listas!$W$2:$W$6,F52)&gt;0),OR(G52="",COUNTIF(Listas!$Z$2:$Z$4,G52)&gt;0),OR(H52="",COUNTIF(Listas!$AF$2:$AF$3,H52)&gt;0),OR(I52="",AND(ISNUMBER(I52),I52&gt;=2018,I52&lt;=2025)),OR(J52="",AND(ISNUMBER(J52),J52&gt;=1,J52&lt;=12)),OR(K52="",COUNTIF(Listas!$H$2:$H$250,K52)&gt;0),OR(M52="",AND(ISNUMBER(M52),M52&gt;0)),OR(N52="",AND(ISNUMBER(N52),N52&gt;0)),OR(O52="",AND(ISNUMBER(O52),O52&gt;=0)),OR(P52="",COUNTIF(Listas!$BC$2:$BC$3,P52)&gt;0))),"Dato inválido",IF(NOT(AND(A52&lt;&gt;"",B52&lt;&gt;"",D52&lt;&gt;"",E52&lt;&gt;"",F52&lt;&gt;"",G52&lt;&gt;"",H52&lt;&gt;"",I52&lt;&gt;"",J52&lt;&gt;"",K52&lt;&gt;"",M52&lt;&gt;"")),"Incompleta","OK")))</f>
        <v/>
      </c>
    </row>
    <row r="53">
      <c r="A53" s="6" t="n"/>
      <c r="B53" s="6" t="n"/>
      <c r="C53" s="6" t="n"/>
      <c r="D53" s="6" t="n"/>
      <c r="E53" s="6" t="n"/>
      <c r="F53" s="6" t="n"/>
      <c r="G53" s="6" t="n"/>
      <c r="H53" s="6" t="n"/>
      <c r="I53" s="18" t="n"/>
      <c r="J53" s="18" t="n"/>
      <c r="K53" s="6" t="n"/>
      <c r="L53" s="15">
        <f>IFERROR(VLOOKUP(K53,Listas!$DK$2:$DL$250,2,FALSE),"")</f>
        <v/>
      </c>
      <c r="M53" s="19" t="n"/>
      <c r="N53" s="19" t="n"/>
      <c r="O53" s="20" t="n"/>
      <c r="P53" s="20" t="n"/>
      <c r="Q53" s="6" t="n"/>
      <c r="S53" s="17">
        <f>IF(NOT(OR(A53&lt;&gt;"",B53&lt;&gt;"",C53&lt;&gt;"",D53&lt;&gt;"",E53&lt;&gt;"",F53&lt;&gt;"",G53&lt;&gt;"",H53&lt;&gt;"",I53&lt;&gt;"",J53&lt;&gt;"",K53&lt;&gt;"",M53&lt;&gt;"",N53&lt;&gt;"",O53&lt;&gt;"",P53&lt;&gt;"",Q53&lt;&gt;"")),"",IF(NOT(AND(OR(B53="",COUNTIF('2. Proyectos'!$A$5:$A$54,B53)&gt;0),OR(C53="",COUNTIF(Listas!$DH$2:$DH$200,C53)&gt;0),OR(D53="",COUNTIF(Listas!$AC$2:$AC$5,D53)&gt;0),OR(F53="",COUNTIF(Listas!$W$2:$W$6,F53)&gt;0),OR(G53="",COUNTIF(Listas!$Z$2:$Z$4,G53)&gt;0),OR(H53="",COUNTIF(Listas!$AF$2:$AF$3,H53)&gt;0),OR(I53="",AND(ISNUMBER(I53),I53&gt;=2018,I53&lt;=2025)),OR(J53="",AND(ISNUMBER(J53),J53&gt;=1,J53&lt;=12)),OR(K53="",COUNTIF(Listas!$H$2:$H$250,K53)&gt;0),OR(M53="",AND(ISNUMBER(M53),M53&gt;0)),OR(N53="",AND(ISNUMBER(N53),N53&gt;0)),OR(O53="",AND(ISNUMBER(O53),O53&gt;=0)),OR(P53="",COUNTIF(Listas!$BC$2:$BC$3,P53)&gt;0))),"Dato inválido",IF(NOT(AND(A53&lt;&gt;"",B53&lt;&gt;"",D53&lt;&gt;"",E53&lt;&gt;"",F53&lt;&gt;"",G53&lt;&gt;"",H53&lt;&gt;"",I53&lt;&gt;"",J53&lt;&gt;"",K53&lt;&gt;"",M53&lt;&gt;"")),"Incompleta","OK")))</f>
        <v/>
      </c>
    </row>
    <row r="54">
      <c r="A54" s="8" t="n"/>
      <c r="B54" s="8" t="n"/>
      <c r="C54" s="8" t="n"/>
      <c r="D54" s="8" t="n"/>
      <c r="E54" s="8" t="n"/>
      <c r="F54" s="8" t="n"/>
      <c r="G54" s="8" t="n"/>
      <c r="H54" s="8" t="n"/>
      <c r="I54" s="13" t="n"/>
      <c r="J54" s="13" t="n"/>
      <c r="K54" s="8" t="n"/>
      <c r="L54" s="15">
        <f>IFERROR(VLOOKUP(K54,Listas!$DK$2:$DL$250,2,FALSE),"")</f>
        <v/>
      </c>
      <c r="M54" s="14" t="n"/>
      <c r="N54" s="14" t="n"/>
      <c r="O54" s="16" t="n"/>
      <c r="P54" s="16" t="n"/>
      <c r="Q54" s="8" t="n"/>
      <c r="S54" s="17">
        <f>IF(NOT(OR(A54&lt;&gt;"",B54&lt;&gt;"",C54&lt;&gt;"",D54&lt;&gt;"",E54&lt;&gt;"",F54&lt;&gt;"",G54&lt;&gt;"",H54&lt;&gt;"",I54&lt;&gt;"",J54&lt;&gt;"",K54&lt;&gt;"",M54&lt;&gt;"",N54&lt;&gt;"",O54&lt;&gt;"",P54&lt;&gt;"",Q54&lt;&gt;"")),"",IF(NOT(AND(OR(B54="",COUNTIF('2. Proyectos'!$A$5:$A$54,B54)&gt;0),OR(C54="",COUNTIF(Listas!$DH$2:$DH$200,C54)&gt;0),OR(D54="",COUNTIF(Listas!$AC$2:$AC$5,D54)&gt;0),OR(F54="",COUNTIF(Listas!$W$2:$W$6,F54)&gt;0),OR(G54="",COUNTIF(Listas!$Z$2:$Z$4,G54)&gt;0),OR(H54="",COUNTIF(Listas!$AF$2:$AF$3,H54)&gt;0),OR(I54="",AND(ISNUMBER(I54),I54&gt;=2018,I54&lt;=2025)),OR(J54="",AND(ISNUMBER(J54),J54&gt;=1,J54&lt;=12)),OR(K54="",COUNTIF(Listas!$H$2:$H$250,K54)&gt;0),OR(M54="",AND(ISNUMBER(M54),M54&gt;0)),OR(N54="",AND(ISNUMBER(N54),N54&gt;0)),OR(O54="",AND(ISNUMBER(O54),O54&gt;=0)),OR(P54="",COUNTIF(Listas!$BC$2:$BC$3,P54)&gt;0))),"Dato inválido",IF(NOT(AND(A54&lt;&gt;"",B54&lt;&gt;"",D54&lt;&gt;"",E54&lt;&gt;"",F54&lt;&gt;"",G54&lt;&gt;"",H54&lt;&gt;"",I54&lt;&gt;"",J54&lt;&gt;"",K54&lt;&gt;"",M54&lt;&gt;"")),"Incompleta","OK")))</f>
        <v/>
      </c>
    </row>
    <row r="55">
      <c r="A55" s="6" t="n"/>
      <c r="B55" s="6" t="n"/>
      <c r="C55" s="6" t="n"/>
      <c r="D55" s="6" t="n"/>
      <c r="E55" s="6" t="n"/>
      <c r="F55" s="6" t="n"/>
      <c r="G55" s="6" t="n"/>
      <c r="H55" s="6" t="n"/>
      <c r="I55" s="18" t="n"/>
      <c r="J55" s="18" t="n"/>
      <c r="K55" s="6" t="n"/>
      <c r="L55" s="15">
        <f>IFERROR(VLOOKUP(K55,Listas!$DK$2:$DL$250,2,FALSE),"")</f>
        <v/>
      </c>
      <c r="M55" s="19" t="n"/>
      <c r="N55" s="19" t="n"/>
      <c r="O55" s="20" t="n"/>
      <c r="P55" s="20" t="n"/>
      <c r="Q55" s="6" t="n"/>
      <c r="S55" s="17">
        <f>IF(NOT(OR(A55&lt;&gt;"",B55&lt;&gt;"",C55&lt;&gt;"",D55&lt;&gt;"",E55&lt;&gt;"",F55&lt;&gt;"",G55&lt;&gt;"",H55&lt;&gt;"",I55&lt;&gt;"",J55&lt;&gt;"",K55&lt;&gt;"",M55&lt;&gt;"",N55&lt;&gt;"",O55&lt;&gt;"",P55&lt;&gt;"",Q55&lt;&gt;"")),"",IF(NOT(AND(OR(B55="",COUNTIF('2. Proyectos'!$A$5:$A$54,B55)&gt;0),OR(C55="",COUNTIF(Listas!$DH$2:$DH$200,C55)&gt;0),OR(D55="",COUNTIF(Listas!$AC$2:$AC$5,D55)&gt;0),OR(F55="",COUNTIF(Listas!$W$2:$W$6,F55)&gt;0),OR(G55="",COUNTIF(Listas!$Z$2:$Z$4,G55)&gt;0),OR(H55="",COUNTIF(Listas!$AF$2:$AF$3,H55)&gt;0),OR(I55="",AND(ISNUMBER(I55),I55&gt;=2018,I55&lt;=2025)),OR(J55="",AND(ISNUMBER(J55),J55&gt;=1,J55&lt;=12)),OR(K55="",COUNTIF(Listas!$H$2:$H$250,K55)&gt;0),OR(M55="",AND(ISNUMBER(M55),M55&gt;0)),OR(N55="",AND(ISNUMBER(N55),N55&gt;0)),OR(O55="",AND(ISNUMBER(O55),O55&gt;=0)),OR(P55="",COUNTIF(Listas!$BC$2:$BC$3,P55)&gt;0))),"Dato inválido",IF(NOT(AND(A55&lt;&gt;"",B55&lt;&gt;"",D55&lt;&gt;"",E55&lt;&gt;"",F55&lt;&gt;"",G55&lt;&gt;"",H55&lt;&gt;"",I55&lt;&gt;"",J55&lt;&gt;"",K55&lt;&gt;"",M55&lt;&gt;"")),"Incompleta","OK")))</f>
        <v/>
      </c>
    </row>
    <row r="56">
      <c r="A56" s="8" t="n"/>
      <c r="B56" s="8" t="n"/>
      <c r="C56" s="8" t="n"/>
      <c r="D56" s="8" t="n"/>
      <c r="E56" s="8" t="n"/>
      <c r="F56" s="8" t="n"/>
      <c r="G56" s="8" t="n"/>
      <c r="H56" s="8" t="n"/>
      <c r="I56" s="13" t="n"/>
      <c r="J56" s="13" t="n"/>
      <c r="K56" s="8" t="n"/>
      <c r="L56" s="15">
        <f>IFERROR(VLOOKUP(K56,Listas!$DK$2:$DL$250,2,FALSE),"")</f>
        <v/>
      </c>
      <c r="M56" s="14" t="n"/>
      <c r="N56" s="14" t="n"/>
      <c r="O56" s="16" t="n"/>
      <c r="P56" s="16" t="n"/>
      <c r="Q56" s="8" t="n"/>
      <c r="S56" s="17">
        <f>IF(NOT(OR(A56&lt;&gt;"",B56&lt;&gt;"",C56&lt;&gt;"",D56&lt;&gt;"",E56&lt;&gt;"",F56&lt;&gt;"",G56&lt;&gt;"",H56&lt;&gt;"",I56&lt;&gt;"",J56&lt;&gt;"",K56&lt;&gt;"",M56&lt;&gt;"",N56&lt;&gt;"",O56&lt;&gt;"",P56&lt;&gt;"",Q56&lt;&gt;"")),"",IF(NOT(AND(OR(B56="",COUNTIF('2. Proyectos'!$A$5:$A$54,B56)&gt;0),OR(C56="",COUNTIF(Listas!$DH$2:$DH$200,C56)&gt;0),OR(D56="",COUNTIF(Listas!$AC$2:$AC$5,D56)&gt;0),OR(F56="",COUNTIF(Listas!$W$2:$W$6,F56)&gt;0),OR(G56="",COUNTIF(Listas!$Z$2:$Z$4,G56)&gt;0),OR(H56="",COUNTIF(Listas!$AF$2:$AF$3,H56)&gt;0),OR(I56="",AND(ISNUMBER(I56),I56&gt;=2018,I56&lt;=2025)),OR(J56="",AND(ISNUMBER(J56),J56&gt;=1,J56&lt;=12)),OR(K56="",COUNTIF(Listas!$H$2:$H$250,K56)&gt;0),OR(M56="",AND(ISNUMBER(M56),M56&gt;0)),OR(N56="",AND(ISNUMBER(N56),N56&gt;0)),OR(O56="",AND(ISNUMBER(O56),O56&gt;=0)),OR(P56="",COUNTIF(Listas!$BC$2:$BC$3,P56)&gt;0))),"Dato inválido",IF(NOT(AND(A56&lt;&gt;"",B56&lt;&gt;"",D56&lt;&gt;"",E56&lt;&gt;"",F56&lt;&gt;"",G56&lt;&gt;"",H56&lt;&gt;"",I56&lt;&gt;"",J56&lt;&gt;"",K56&lt;&gt;"",M56&lt;&gt;"")),"Incompleta","OK")))</f>
        <v/>
      </c>
    </row>
    <row r="57">
      <c r="A57" s="6" t="n"/>
      <c r="B57" s="6" t="n"/>
      <c r="C57" s="6" t="n"/>
      <c r="D57" s="6" t="n"/>
      <c r="E57" s="6" t="n"/>
      <c r="F57" s="6" t="n"/>
      <c r="G57" s="6" t="n"/>
      <c r="H57" s="6" t="n"/>
      <c r="I57" s="18" t="n"/>
      <c r="J57" s="18" t="n"/>
      <c r="K57" s="6" t="n"/>
      <c r="L57" s="15">
        <f>IFERROR(VLOOKUP(K57,Listas!$DK$2:$DL$250,2,FALSE),"")</f>
        <v/>
      </c>
      <c r="M57" s="19" t="n"/>
      <c r="N57" s="19" t="n"/>
      <c r="O57" s="20" t="n"/>
      <c r="P57" s="20" t="n"/>
      <c r="Q57" s="6" t="n"/>
      <c r="S57" s="17">
        <f>IF(NOT(OR(A57&lt;&gt;"",B57&lt;&gt;"",C57&lt;&gt;"",D57&lt;&gt;"",E57&lt;&gt;"",F57&lt;&gt;"",G57&lt;&gt;"",H57&lt;&gt;"",I57&lt;&gt;"",J57&lt;&gt;"",K57&lt;&gt;"",M57&lt;&gt;"",N57&lt;&gt;"",O57&lt;&gt;"",P57&lt;&gt;"",Q57&lt;&gt;"")),"",IF(NOT(AND(OR(B57="",COUNTIF('2. Proyectos'!$A$5:$A$54,B57)&gt;0),OR(C57="",COUNTIF(Listas!$DH$2:$DH$200,C57)&gt;0),OR(D57="",COUNTIF(Listas!$AC$2:$AC$5,D57)&gt;0),OR(F57="",COUNTIF(Listas!$W$2:$W$6,F57)&gt;0),OR(G57="",COUNTIF(Listas!$Z$2:$Z$4,G57)&gt;0),OR(H57="",COUNTIF(Listas!$AF$2:$AF$3,H57)&gt;0),OR(I57="",AND(ISNUMBER(I57),I57&gt;=2018,I57&lt;=2025)),OR(J57="",AND(ISNUMBER(J57),J57&gt;=1,J57&lt;=12)),OR(K57="",COUNTIF(Listas!$H$2:$H$250,K57)&gt;0),OR(M57="",AND(ISNUMBER(M57),M57&gt;0)),OR(N57="",AND(ISNUMBER(N57),N57&gt;0)),OR(O57="",AND(ISNUMBER(O57),O57&gt;=0)),OR(P57="",COUNTIF(Listas!$BC$2:$BC$3,P57)&gt;0))),"Dato inválido",IF(NOT(AND(A57&lt;&gt;"",B57&lt;&gt;"",D57&lt;&gt;"",E57&lt;&gt;"",F57&lt;&gt;"",G57&lt;&gt;"",H57&lt;&gt;"",I57&lt;&gt;"",J57&lt;&gt;"",K57&lt;&gt;"",M57&lt;&gt;"")),"Incompleta","OK")))</f>
        <v/>
      </c>
    </row>
    <row r="58">
      <c r="A58" s="8" t="n"/>
      <c r="B58" s="8" t="n"/>
      <c r="C58" s="8" t="n"/>
      <c r="D58" s="8" t="n"/>
      <c r="E58" s="8" t="n"/>
      <c r="F58" s="8" t="n"/>
      <c r="G58" s="8" t="n"/>
      <c r="H58" s="8" t="n"/>
      <c r="I58" s="13" t="n"/>
      <c r="J58" s="13" t="n"/>
      <c r="K58" s="8" t="n"/>
      <c r="L58" s="15">
        <f>IFERROR(VLOOKUP(K58,Listas!$DK$2:$DL$250,2,FALSE),"")</f>
        <v/>
      </c>
      <c r="M58" s="14" t="n"/>
      <c r="N58" s="14" t="n"/>
      <c r="O58" s="16" t="n"/>
      <c r="P58" s="16" t="n"/>
      <c r="Q58" s="8" t="n"/>
      <c r="S58" s="17">
        <f>IF(NOT(OR(A58&lt;&gt;"",B58&lt;&gt;"",C58&lt;&gt;"",D58&lt;&gt;"",E58&lt;&gt;"",F58&lt;&gt;"",G58&lt;&gt;"",H58&lt;&gt;"",I58&lt;&gt;"",J58&lt;&gt;"",K58&lt;&gt;"",M58&lt;&gt;"",N58&lt;&gt;"",O58&lt;&gt;"",P58&lt;&gt;"",Q58&lt;&gt;"")),"",IF(NOT(AND(OR(B58="",COUNTIF('2. Proyectos'!$A$5:$A$54,B58)&gt;0),OR(C58="",COUNTIF(Listas!$DH$2:$DH$200,C58)&gt;0),OR(D58="",COUNTIF(Listas!$AC$2:$AC$5,D58)&gt;0),OR(F58="",COUNTIF(Listas!$W$2:$W$6,F58)&gt;0),OR(G58="",COUNTIF(Listas!$Z$2:$Z$4,G58)&gt;0),OR(H58="",COUNTIF(Listas!$AF$2:$AF$3,H58)&gt;0),OR(I58="",AND(ISNUMBER(I58),I58&gt;=2018,I58&lt;=2025)),OR(J58="",AND(ISNUMBER(J58),J58&gt;=1,J58&lt;=12)),OR(K58="",COUNTIF(Listas!$H$2:$H$250,K58)&gt;0),OR(M58="",AND(ISNUMBER(M58),M58&gt;0)),OR(N58="",AND(ISNUMBER(N58),N58&gt;0)),OR(O58="",AND(ISNUMBER(O58),O58&gt;=0)),OR(P58="",COUNTIF(Listas!$BC$2:$BC$3,P58)&gt;0))),"Dato inválido",IF(NOT(AND(A58&lt;&gt;"",B58&lt;&gt;"",D58&lt;&gt;"",E58&lt;&gt;"",F58&lt;&gt;"",G58&lt;&gt;"",H58&lt;&gt;"",I58&lt;&gt;"",J58&lt;&gt;"",K58&lt;&gt;"",M58&lt;&gt;"")),"Incompleta","OK")))</f>
        <v/>
      </c>
    </row>
    <row r="59">
      <c r="A59" s="6" t="n"/>
      <c r="B59" s="6" t="n"/>
      <c r="C59" s="6" t="n"/>
      <c r="D59" s="6" t="n"/>
      <c r="E59" s="6" t="n"/>
      <c r="F59" s="6" t="n"/>
      <c r="G59" s="6" t="n"/>
      <c r="H59" s="6" t="n"/>
      <c r="I59" s="18" t="n"/>
      <c r="J59" s="18" t="n"/>
      <c r="K59" s="6" t="n"/>
      <c r="L59" s="15">
        <f>IFERROR(VLOOKUP(K59,Listas!$DK$2:$DL$250,2,FALSE),"")</f>
        <v/>
      </c>
      <c r="M59" s="19" t="n"/>
      <c r="N59" s="19" t="n"/>
      <c r="O59" s="20" t="n"/>
      <c r="P59" s="20" t="n"/>
      <c r="Q59" s="6" t="n"/>
      <c r="S59" s="17">
        <f>IF(NOT(OR(A59&lt;&gt;"",B59&lt;&gt;"",C59&lt;&gt;"",D59&lt;&gt;"",E59&lt;&gt;"",F59&lt;&gt;"",G59&lt;&gt;"",H59&lt;&gt;"",I59&lt;&gt;"",J59&lt;&gt;"",K59&lt;&gt;"",M59&lt;&gt;"",N59&lt;&gt;"",O59&lt;&gt;"",P59&lt;&gt;"",Q59&lt;&gt;"")),"",IF(NOT(AND(OR(B59="",COUNTIF('2. Proyectos'!$A$5:$A$54,B59)&gt;0),OR(C59="",COUNTIF(Listas!$DH$2:$DH$200,C59)&gt;0),OR(D59="",COUNTIF(Listas!$AC$2:$AC$5,D59)&gt;0),OR(F59="",COUNTIF(Listas!$W$2:$W$6,F59)&gt;0),OR(G59="",COUNTIF(Listas!$Z$2:$Z$4,G59)&gt;0),OR(H59="",COUNTIF(Listas!$AF$2:$AF$3,H59)&gt;0),OR(I59="",AND(ISNUMBER(I59),I59&gt;=2018,I59&lt;=2025)),OR(J59="",AND(ISNUMBER(J59),J59&gt;=1,J59&lt;=12)),OR(K59="",COUNTIF(Listas!$H$2:$H$250,K59)&gt;0),OR(M59="",AND(ISNUMBER(M59),M59&gt;0)),OR(N59="",AND(ISNUMBER(N59),N59&gt;0)),OR(O59="",AND(ISNUMBER(O59),O59&gt;=0)),OR(P59="",COUNTIF(Listas!$BC$2:$BC$3,P59)&gt;0))),"Dato inválido",IF(NOT(AND(A59&lt;&gt;"",B59&lt;&gt;"",D59&lt;&gt;"",E59&lt;&gt;"",F59&lt;&gt;"",G59&lt;&gt;"",H59&lt;&gt;"",I59&lt;&gt;"",J59&lt;&gt;"",K59&lt;&gt;"",M59&lt;&gt;"")),"Incompleta","OK")))</f>
        <v/>
      </c>
    </row>
    <row r="60">
      <c r="A60" s="8" t="n"/>
      <c r="B60" s="8" t="n"/>
      <c r="C60" s="8" t="n"/>
      <c r="D60" s="8" t="n"/>
      <c r="E60" s="8" t="n"/>
      <c r="F60" s="8" t="n"/>
      <c r="G60" s="8" t="n"/>
      <c r="H60" s="8" t="n"/>
      <c r="I60" s="13" t="n"/>
      <c r="J60" s="13" t="n"/>
      <c r="K60" s="8" t="n"/>
      <c r="L60" s="15">
        <f>IFERROR(VLOOKUP(K60,Listas!$DK$2:$DL$250,2,FALSE),"")</f>
        <v/>
      </c>
      <c r="M60" s="14" t="n"/>
      <c r="N60" s="14" t="n"/>
      <c r="O60" s="16" t="n"/>
      <c r="P60" s="16" t="n"/>
      <c r="Q60" s="8" t="n"/>
      <c r="S60" s="17">
        <f>IF(NOT(OR(A60&lt;&gt;"",B60&lt;&gt;"",C60&lt;&gt;"",D60&lt;&gt;"",E60&lt;&gt;"",F60&lt;&gt;"",G60&lt;&gt;"",H60&lt;&gt;"",I60&lt;&gt;"",J60&lt;&gt;"",K60&lt;&gt;"",M60&lt;&gt;"",N60&lt;&gt;"",O60&lt;&gt;"",P60&lt;&gt;"",Q60&lt;&gt;"")),"",IF(NOT(AND(OR(B60="",COUNTIF('2. Proyectos'!$A$5:$A$54,B60)&gt;0),OR(C60="",COUNTIF(Listas!$DH$2:$DH$200,C60)&gt;0),OR(D60="",COUNTIF(Listas!$AC$2:$AC$5,D60)&gt;0),OR(F60="",COUNTIF(Listas!$W$2:$W$6,F60)&gt;0),OR(G60="",COUNTIF(Listas!$Z$2:$Z$4,G60)&gt;0),OR(H60="",COUNTIF(Listas!$AF$2:$AF$3,H60)&gt;0),OR(I60="",AND(ISNUMBER(I60),I60&gt;=2018,I60&lt;=2025)),OR(J60="",AND(ISNUMBER(J60),J60&gt;=1,J60&lt;=12)),OR(K60="",COUNTIF(Listas!$H$2:$H$250,K60)&gt;0),OR(M60="",AND(ISNUMBER(M60),M60&gt;0)),OR(N60="",AND(ISNUMBER(N60),N60&gt;0)),OR(O60="",AND(ISNUMBER(O60),O60&gt;=0)),OR(P60="",COUNTIF(Listas!$BC$2:$BC$3,P60)&gt;0))),"Dato inválido",IF(NOT(AND(A60&lt;&gt;"",B60&lt;&gt;"",D60&lt;&gt;"",E60&lt;&gt;"",F60&lt;&gt;"",G60&lt;&gt;"",H60&lt;&gt;"",I60&lt;&gt;"",J60&lt;&gt;"",K60&lt;&gt;"",M60&lt;&gt;"")),"Incompleta","OK")))</f>
        <v/>
      </c>
    </row>
    <row r="61">
      <c r="A61" s="6" t="n"/>
      <c r="B61" s="6" t="n"/>
      <c r="C61" s="6" t="n"/>
      <c r="D61" s="6" t="n"/>
      <c r="E61" s="6" t="n"/>
      <c r="F61" s="6" t="n"/>
      <c r="G61" s="6" t="n"/>
      <c r="H61" s="6" t="n"/>
      <c r="I61" s="18" t="n"/>
      <c r="J61" s="18" t="n"/>
      <c r="K61" s="6" t="n"/>
      <c r="L61" s="15">
        <f>IFERROR(VLOOKUP(K61,Listas!$DK$2:$DL$250,2,FALSE),"")</f>
        <v/>
      </c>
      <c r="M61" s="19" t="n"/>
      <c r="N61" s="19" t="n"/>
      <c r="O61" s="20" t="n"/>
      <c r="P61" s="20" t="n"/>
      <c r="Q61" s="6" t="n"/>
      <c r="S61" s="17">
        <f>IF(NOT(OR(A61&lt;&gt;"",B61&lt;&gt;"",C61&lt;&gt;"",D61&lt;&gt;"",E61&lt;&gt;"",F61&lt;&gt;"",G61&lt;&gt;"",H61&lt;&gt;"",I61&lt;&gt;"",J61&lt;&gt;"",K61&lt;&gt;"",M61&lt;&gt;"",N61&lt;&gt;"",O61&lt;&gt;"",P61&lt;&gt;"",Q61&lt;&gt;"")),"",IF(NOT(AND(OR(B61="",COUNTIF('2. Proyectos'!$A$5:$A$54,B61)&gt;0),OR(C61="",COUNTIF(Listas!$DH$2:$DH$200,C61)&gt;0),OR(D61="",COUNTIF(Listas!$AC$2:$AC$5,D61)&gt;0),OR(F61="",COUNTIF(Listas!$W$2:$W$6,F61)&gt;0),OR(G61="",COUNTIF(Listas!$Z$2:$Z$4,G61)&gt;0),OR(H61="",COUNTIF(Listas!$AF$2:$AF$3,H61)&gt;0),OR(I61="",AND(ISNUMBER(I61),I61&gt;=2018,I61&lt;=2025)),OR(J61="",AND(ISNUMBER(J61),J61&gt;=1,J61&lt;=12)),OR(K61="",COUNTIF(Listas!$H$2:$H$250,K61)&gt;0),OR(M61="",AND(ISNUMBER(M61),M61&gt;0)),OR(N61="",AND(ISNUMBER(N61),N61&gt;0)),OR(O61="",AND(ISNUMBER(O61),O61&gt;=0)),OR(P61="",COUNTIF(Listas!$BC$2:$BC$3,P61)&gt;0))),"Dato inválido",IF(NOT(AND(A61&lt;&gt;"",B61&lt;&gt;"",D61&lt;&gt;"",E61&lt;&gt;"",F61&lt;&gt;"",G61&lt;&gt;"",H61&lt;&gt;"",I61&lt;&gt;"",J61&lt;&gt;"",K61&lt;&gt;"",M61&lt;&gt;"")),"Incompleta","OK")))</f>
        <v/>
      </c>
    </row>
    <row r="62">
      <c r="A62" s="8" t="n"/>
      <c r="B62" s="8" t="n"/>
      <c r="C62" s="8" t="n"/>
      <c r="D62" s="8" t="n"/>
      <c r="E62" s="8" t="n"/>
      <c r="F62" s="8" t="n"/>
      <c r="G62" s="8" t="n"/>
      <c r="H62" s="8" t="n"/>
      <c r="I62" s="13" t="n"/>
      <c r="J62" s="13" t="n"/>
      <c r="K62" s="8" t="n"/>
      <c r="L62" s="15">
        <f>IFERROR(VLOOKUP(K62,Listas!$DK$2:$DL$250,2,FALSE),"")</f>
        <v/>
      </c>
      <c r="M62" s="14" t="n"/>
      <c r="N62" s="14" t="n"/>
      <c r="O62" s="16" t="n"/>
      <c r="P62" s="16" t="n"/>
      <c r="Q62" s="8" t="n"/>
      <c r="S62" s="17">
        <f>IF(NOT(OR(A62&lt;&gt;"",B62&lt;&gt;"",C62&lt;&gt;"",D62&lt;&gt;"",E62&lt;&gt;"",F62&lt;&gt;"",G62&lt;&gt;"",H62&lt;&gt;"",I62&lt;&gt;"",J62&lt;&gt;"",K62&lt;&gt;"",M62&lt;&gt;"",N62&lt;&gt;"",O62&lt;&gt;"",P62&lt;&gt;"",Q62&lt;&gt;"")),"",IF(NOT(AND(OR(B62="",COUNTIF('2. Proyectos'!$A$5:$A$54,B62)&gt;0),OR(C62="",COUNTIF(Listas!$DH$2:$DH$200,C62)&gt;0),OR(D62="",COUNTIF(Listas!$AC$2:$AC$5,D62)&gt;0),OR(F62="",COUNTIF(Listas!$W$2:$W$6,F62)&gt;0),OR(G62="",COUNTIF(Listas!$Z$2:$Z$4,G62)&gt;0),OR(H62="",COUNTIF(Listas!$AF$2:$AF$3,H62)&gt;0),OR(I62="",AND(ISNUMBER(I62),I62&gt;=2018,I62&lt;=2025)),OR(J62="",AND(ISNUMBER(J62),J62&gt;=1,J62&lt;=12)),OR(K62="",COUNTIF(Listas!$H$2:$H$250,K62)&gt;0),OR(M62="",AND(ISNUMBER(M62),M62&gt;0)),OR(N62="",AND(ISNUMBER(N62),N62&gt;0)),OR(O62="",AND(ISNUMBER(O62),O62&gt;=0)),OR(P62="",COUNTIF(Listas!$BC$2:$BC$3,P62)&gt;0))),"Dato inválido",IF(NOT(AND(A62&lt;&gt;"",B62&lt;&gt;"",D62&lt;&gt;"",E62&lt;&gt;"",F62&lt;&gt;"",G62&lt;&gt;"",H62&lt;&gt;"",I62&lt;&gt;"",J62&lt;&gt;"",K62&lt;&gt;"",M62&lt;&gt;"")),"Incompleta","OK")))</f>
        <v/>
      </c>
    </row>
    <row r="63">
      <c r="A63" s="6" t="n"/>
      <c r="B63" s="6" t="n"/>
      <c r="C63" s="6" t="n"/>
      <c r="D63" s="6" t="n"/>
      <c r="E63" s="6" t="n"/>
      <c r="F63" s="6" t="n"/>
      <c r="G63" s="6" t="n"/>
      <c r="H63" s="6" t="n"/>
      <c r="I63" s="18" t="n"/>
      <c r="J63" s="18" t="n"/>
      <c r="K63" s="6" t="n"/>
      <c r="L63" s="15">
        <f>IFERROR(VLOOKUP(K63,Listas!$DK$2:$DL$250,2,FALSE),"")</f>
        <v/>
      </c>
      <c r="M63" s="19" t="n"/>
      <c r="N63" s="19" t="n"/>
      <c r="O63" s="20" t="n"/>
      <c r="P63" s="20" t="n"/>
      <c r="Q63" s="6" t="n"/>
      <c r="S63" s="17">
        <f>IF(NOT(OR(A63&lt;&gt;"",B63&lt;&gt;"",C63&lt;&gt;"",D63&lt;&gt;"",E63&lt;&gt;"",F63&lt;&gt;"",G63&lt;&gt;"",H63&lt;&gt;"",I63&lt;&gt;"",J63&lt;&gt;"",K63&lt;&gt;"",M63&lt;&gt;"",N63&lt;&gt;"",O63&lt;&gt;"",P63&lt;&gt;"",Q63&lt;&gt;"")),"",IF(NOT(AND(OR(B63="",COUNTIF('2. Proyectos'!$A$5:$A$54,B63)&gt;0),OR(C63="",COUNTIF(Listas!$DH$2:$DH$200,C63)&gt;0),OR(D63="",COUNTIF(Listas!$AC$2:$AC$5,D63)&gt;0),OR(F63="",COUNTIF(Listas!$W$2:$W$6,F63)&gt;0),OR(G63="",COUNTIF(Listas!$Z$2:$Z$4,G63)&gt;0),OR(H63="",COUNTIF(Listas!$AF$2:$AF$3,H63)&gt;0),OR(I63="",AND(ISNUMBER(I63),I63&gt;=2018,I63&lt;=2025)),OR(J63="",AND(ISNUMBER(J63),J63&gt;=1,J63&lt;=12)),OR(K63="",COUNTIF(Listas!$H$2:$H$250,K63)&gt;0),OR(M63="",AND(ISNUMBER(M63),M63&gt;0)),OR(N63="",AND(ISNUMBER(N63),N63&gt;0)),OR(O63="",AND(ISNUMBER(O63),O63&gt;=0)),OR(P63="",COUNTIF(Listas!$BC$2:$BC$3,P63)&gt;0))),"Dato inválido",IF(NOT(AND(A63&lt;&gt;"",B63&lt;&gt;"",D63&lt;&gt;"",E63&lt;&gt;"",F63&lt;&gt;"",G63&lt;&gt;"",H63&lt;&gt;"",I63&lt;&gt;"",J63&lt;&gt;"",K63&lt;&gt;"",M63&lt;&gt;"")),"Incompleta","OK")))</f>
        <v/>
      </c>
    </row>
    <row r="64">
      <c r="A64" s="8" t="n"/>
      <c r="B64" s="8" t="n"/>
      <c r="C64" s="8" t="n"/>
      <c r="D64" s="8" t="n"/>
      <c r="E64" s="8" t="n"/>
      <c r="F64" s="8" t="n"/>
      <c r="G64" s="8" t="n"/>
      <c r="H64" s="8" t="n"/>
      <c r="I64" s="13" t="n"/>
      <c r="J64" s="13" t="n"/>
      <c r="K64" s="8" t="n"/>
      <c r="L64" s="15">
        <f>IFERROR(VLOOKUP(K64,Listas!$DK$2:$DL$250,2,FALSE),"")</f>
        <v/>
      </c>
      <c r="M64" s="14" t="n"/>
      <c r="N64" s="14" t="n"/>
      <c r="O64" s="16" t="n"/>
      <c r="P64" s="16" t="n"/>
      <c r="Q64" s="8" t="n"/>
      <c r="S64" s="17">
        <f>IF(NOT(OR(A64&lt;&gt;"",B64&lt;&gt;"",C64&lt;&gt;"",D64&lt;&gt;"",E64&lt;&gt;"",F64&lt;&gt;"",G64&lt;&gt;"",H64&lt;&gt;"",I64&lt;&gt;"",J64&lt;&gt;"",K64&lt;&gt;"",M64&lt;&gt;"",N64&lt;&gt;"",O64&lt;&gt;"",P64&lt;&gt;"",Q64&lt;&gt;"")),"",IF(NOT(AND(OR(B64="",COUNTIF('2. Proyectos'!$A$5:$A$54,B64)&gt;0),OR(C64="",COUNTIF(Listas!$DH$2:$DH$200,C64)&gt;0),OR(D64="",COUNTIF(Listas!$AC$2:$AC$5,D64)&gt;0),OR(F64="",COUNTIF(Listas!$W$2:$W$6,F64)&gt;0),OR(G64="",COUNTIF(Listas!$Z$2:$Z$4,G64)&gt;0),OR(H64="",COUNTIF(Listas!$AF$2:$AF$3,H64)&gt;0),OR(I64="",AND(ISNUMBER(I64),I64&gt;=2018,I64&lt;=2025)),OR(J64="",AND(ISNUMBER(J64),J64&gt;=1,J64&lt;=12)),OR(K64="",COUNTIF(Listas!$H$2:$H$250,K64)&gt;0),OR(M64="",AND(ISNUMBER(M64),M64&gt;0)),OR(N64="",AND(ISNUMBER(N64),N64&gt;0)),OR(O64="",AND(ISNUMBER(O64),O64&gt;=0)),OR(P64="",COUNTIF(Listas!$BC$2:$BC$3,P64)&gt;0))),"Dato inválido",IF(NOT(AND(A64&lt;&gt;"",B64&lt;&gt;"",D64&lt;&gt;"",E64&lt;&gt;"",F64&lt;&gt;"",G64&lt;&gt;"",H64&lt;&gt;"",I64&lt;&gt;"",J64&lt;&gt;"",K64&lt;&gt;"",M64&lt;&gt;"")),"Incompleta","OK")))</f>
        <v/>
      </c>
    </row>
    <row r="65">
      <c r="A65" s="6" t="n"/>
      <c r="B65" s="6" t="n"/>
      <c r="C65" s="6" t="n"/>
      <c r="D65" s="6" t="n"/>
      <c r="E65" s="6" t="n"/>
      <c r="F65" s="6" t="n"/>
      <c r="G65" s="6" t="n"/>
      <c r="H65" s="6" t="n"/>
      <c r="I65" s="18" t="n"/>
      <c r="J65" s="18" t="n"/>
      <c r="K65" s="6" t="n"/>
      <c r="L65" s="15">
        <f>IFERROR(VLOOKUP(K65,Listas!$DK$2:$DL$250,2,FALSE),"")</f>
        <v/>
      </c>
      <c r="M65" s="19" t="n"/>
      <c r="N65" s="19" t="n"/>
      <c r="O65" s="20" t="n"/>
      <c r="P65" s="20" t="n"/>
      <c r="Q65" s="6" t="n"/>
      <c r="S65" s="17">
        <f>IF(NOT(OR(A65&lt;&gt;"",B65&lt;&gt;"",C65&lt;&gt;"",D65&lt;&gt;"",E65&lt;&gt;"",F65&lt;&gt;"",G65&lt;&gt;"",H65&lt;&gt;"",I65&lt;&gt;"",J65&lt;&gt;"",K65&lt;&gt;"",M65&lt;&gt;"",N65&lt;&gt;"",O65&lt;&gt;"",P65&lt;&gt;"",Q65&lt;&gt;"")),"",IF(NOT(AND(OR(B65="",COUNTIF('2. Proyectos'!$A$5:$A$54,B65)&gt;0),OR(C65="",COUNTIF(Listas!$DH$2:$DH$200,C65)&gt;0),OR(D65="",COUNTIF(Listas!$AC$2:$AC$5,D65)&gt;0),OR(F65="",COUNTIF(Listas!$W$2:$W$6,F65)&gt;0),OR(G65="",COUNTIF(Listas!$Z$2:$Z$4,G65)&gt;0),OR(H65="",COUNTIF(Listas!$AF$2:$AF$3,H65)&gt;0),OR(I65="",AND(ISNUMBER(I65),I65&gt;=2018,I65&lt;=2025)),OR(J65="",AND(ISNUMBER(J65),J65&gt;=1,J65&lt;=12)),OR(K65="",COUNTIF(Listas!$H$2:$H$250,K65)&gt;0),OR(M65="",AND(ISNUMBER(M65),M65&gt;0)),OR(N65="",AND(ISNUMBER(N65),N65&gt;0)),OR(O65="",AND(ISNUMBER(O65),O65&gt;=0)),OR(P65="",COUNTIF(Listas!$BC$2:$BC$3,P65)&gt;0))),"Dato inválido",IF(NOT(AND(A65&lt;&gt;"",B65&lt;&gt;"",D65&lt;&gt;"",E65&lt;&gt;"",F65&lt;&gt;"",G65&lt;&gt;"",H65&lt;&gt;"",I65&lt;&gt;"",J65&lt;&gt;"",K65&lt;&gt;"",M65&lt;&gt;"")),"Incompleta","OK")))</f>
        <v/>
      </c>
    </row>
    <row r="66">
      <c r="A66" s="8" t="n"/>
      <c r="B66" s="8" t="n"/>
      <c r="C66" s="8" t="n"/>
      <c r="D66" s="8" t="n"/>
      <c r="E66" s="8" t="n"/>
      <c r="F66" s="8" t="n"/>
      <c r="G66" s="8" t="n"/>
      <c r="H66" s="8" t="n"/>
      <c r="I66" s="13" t="n"/>
      <c r="J66" s="13" t="n"/>
      <c r="K66" s="8" t="n"/>
      <c r="L66" s="15">
        <f>IFERROR(VLOOKUP(K66,Listas!$DK$2:$DL$250,2,FALSE),"")</f>
        <v/>
      </c>
      <c r="M66" s="14" t="n"/>
      <c r="N66" s="14" t="n"/>
      <c r="O66" s="16" t="n"/>
      <c r="P66" s="16" t="n"/>
      <c r="Q66" s="8" t="n"/>
      <c r="S66" s="17">
        <f>IF(NOT(OR(A66&lt;&gt;"",B66&lt;&gt;"",C66&lt;&gt;"",D66&lt;&gt;"",E66&lt;&gt;"",F66&lt;&gt;"",G66&lt;&gt;"",H66&lt;&gt;"",I66&lt;&gt;"",J66&lt;&gt;"",K66&lt;&gt;"",M66&lt;&gt;"",N66&lt;&gt;"",O66&lt;&gt;"",P66&lt;&gt;"",Q66&lt;&gt;"")),"",IF(NOT(AND(OR(B66="",COUNTIF('2. Proyectos'!$A$5:$A$54,B66)&gt;0),OR(C66="",COUNTIF(Listas!$DH$2:$DH$200,C66)&gt;0),OR(D66="",COUNTIF(Listas!$AC$2:$AC$5,D66)&gt;0),OR(F66="",COUNTIF(Listas!$W$2:$W$6,F66)&gt;0),OR(G66="",COUNTIF(Listas!$Z$2:$Z$4,G66)&gt;0),OR(H66="",COUNTIF(Listas!$AF$2:$AF$3,H66)&gt;0),OR(I66="",AND(ISNUMBER(I66),I66&gt;=2018,I66&lt;=2025)),OR(J66="",AND(ISNUMBER(J66),J66&gt;=1,J66&lt;=12)),OR(K66="",COUNTIF(Listas!$H$2:$H$250,K66)&gt;0),OR(M66="",AND(ISNUMBER(M66),M66&gt;0)),OR(N66="",AND(ISNUMBER(N66),N66&gt;0)),OR(O66="",AND(ISNUMBER(O66),O66&gt;=0)),OR(P66="",COUNTIF(Listas!$BC$2:$BC$3,P66)&gt;0))),"Dato inválido",IF(NOT(AND(A66&lt;&gt;"",B66&lt;&gt;"",D66&lt;&gt;"",E66&lt;&gt;"",F66&lt;&gt;"",G66&lt;&gt;"",H66&lt;&gt;"",I66&lt;&gt;"",J66&lt;&gt;"",K66&lt;&gt;"",M66&lt;&gt;"")),"Incompleta","OK")))</f>
        <v/>
      </c>
    </row>
    <row r="67">
      <c r="A67" s="6" t="n"/>
      <c r="B67" s="6" t="n"/>
      <c r="C67" s="6" t="n"/>
      <c r="D67" s="6" t="n"/>
      <c r="E67" s="6" t="n"/>
      <c r="F67" s="6" t="n"/>
      <c r="G67" s="6" t="n"/>
      <c r="H67" s="6" t="n"/>
      <c r="I67" s="18" t="n"/>
      <c r="J67" s="18" t="n"/>
      <c r="K67" s="6" t="n"/>
      <c r="L67" s="15">
        <f>IFERROR(VLOOKUP(K67,Listas!$DK$2:$DL$250,2,FALSE),"")</f>
        <v/>
      </c>
      <c r="M67" s="19" t="n"/>
      <c r="N67" s="19" t="n"/>
      <c r="O67" s="20" t="n"/>
      <c r="P67" s="20" t="n"/>
      <c r="Q67" s="6" t="n"/>
      <c r="S67" s="17">
        <f>IF(NOT(OR(A67&lt;&gt;"",B67&lt;&gt;"",C67&lt;&gt;"",D67&lt;&gt;"",E67&lt;&gt;"",F67&lt;&gt;"",G67&lt;&gt;"",H67&lt;&gt;"",I67&lt;&gt;"",J67&lt;&gt;"",K67&lt;&gt;"",M67&lt;&gt;"",N67&lt;&gt;"",O67&lt;&gt;"",P67&lt;&gt;"",Q67&lt;&gt;"")),"",IF(NOT(AND(OR(B67="",COUNTIF('2. Proyectos'!$A$5:$A$54,B67)&gt;0),OR(C67="",COUNTIF(Listas!$DH$2:$DH$200,C67)&gt;0),OR(D67="",COUNTIF(Listas!$AC$2:$AC$5,D67)&gt;0),OR(F67="",COUNTIF(Listas!$W$2:$W$6,F67)&gt;0),OR(G67="",COUNTIF(Listas!$Z$2:$Z$4,G67)&gt;0),OR(H67="",COUNTIF(Listas!$AF$2:$AF$3,H67)&gt;0),OR(I67="",AND(ISNUMBER(I67),I67&gt;=2018,I67&lt;=2025)),OR(J67="",AND(ISNUMBER(J67),J67&gt;=1,J67&lt;=12)),OR(K67="",COUNTIF(Listas!$H$2:$H$250,K67)&gt;0),OR(M67="",AND(ISNUMBER(M67),M67&gt;0)),OR(N67="",AND(ISNUMBER(N67),N67&gt;0)),OR(O67="",AND(ISNUMBER(O67),O67&gt;=0)),OR(P67="",COUNTIF(Listas!$BC$2:$BC$3,P67)&gt;0))),"Dato inválido",IF(NOT(AND(A67&lt;&gt;"",B67&lt;&gt;"",D67&lt;&gt;"",E67&lt;&gt;"",F67&lt;&gt;"",G67&lt;&gt;"",H67&lt;&gt;"",I67&lt;&gt;"",J67&lt;&gt;"",K67&lt;&gt;"",M67&lt;&gt;"")),"Incompleta","OK")))</f>
        <v/>
      </c>
    </row>
    <row r="68">
      <c r="A68" s="8" t="n"/>
      <c r="B68" s="8" t="n"/>
      <c r="C68" s="8" t="n"/>
      <c r="D68" s="8" t="n"/>
      <c r="E68" s="8" t="n"/>
      <c r="F68" s="8" t="n"/>
      <c r="G68" s="8" t="n"/>
      <c r="H68" s="8" t="n"/>
      <c r="I68" s="13" t="n"/>
      <c r="J68" s="13" t="n"/>
      <c r="K68" s="8" t="n"/>
      <c r="L68" s="15">
        <f>IFERROR(VLOOKUP(K68,Listas!$DK$2:$DL$250,2,FALSE),"")</f>
        <v/>
      </c>
      <c r="M68" s="14" t="n"/>
      <c r="N68" s="14" t="n"/>
      <c r="O68" s="16" t="n"/>
      <c r="P68" s="16" t="n"/>
      <c r="Q68" s="8" t="n"/>
      <c r="S68" s="17">
        <f>IF(NOT(OR(A68&lt;&gt;"",B68&lt;&gt;"",C68&lt;&gt;"",D68&lt;&gt;"",E68&lt;&gt;"",F68&lt;&gt;"",G68&lt;&gt;"",H68&lt;&gt;"",I68&lt;&gt;"",J68&lt;&gt;"",K68&lt;&gt;"",M68&lt;&gt;"",N68&lt;&gt;"",O68&lt;&gt;"",P68&lt;&gt;"",Q68&lt;&gt;"")),"",IF(NOT(AND(OR(B68="",COUNTIF('2. Proyectos'!$A$5:$A$54,B68)&gt;0),OR(C68="",COUNTIF(Listas!$DH$2:$DH$200,C68)&gt;0),OR(D68="",COUNTIF(Listas!$AC$2:$AC$5,D68)&gt;0),OR(F68="",COUNTIF(Listas!$W$2:$W$6,F68)&gt;0),OR(G68="",COUNTIF(Listas!$Z$2:$Z$4,G68)&gt;0),OR(H68="",COUNTIF(Listas!$AF$2:$AF$3,H68)&gt;0),OR(I68="",AND(ISNUMBER(I68),I68&gt;=2018,I68&lt;=2025)),OR(J68="",AND(ISNUMBER(J68),J68&gt;=1,J68&lt;=12)),OR(K68="",COUNTIF(Listas!$H$2:$H$250,K68)&gt;0),OR(M68="",AND(ISNUMBER(M68),M68&gt;0)),OR(N68="",AND(ISNUMBER(N68),N68&gt;0)),OR(O68="",AND(ISNUMBER(O68),O68&gt;=0)),OR(P68="",COUNTIF(Listas!$BC$2:$BC$3,P68)&gt;0))),"Dato inválido",IF(NOT(AND(A68&lt;&gt;"",B68&lt;&gt;"",D68&lt;&gt;"",E68&lt;&gt;"",F68&lt;&gt;"",G68&lt;&gt;"",H68&lt;&gt;"",I68&lt;&gt;"",J68&lt;&gt;"",K68&lt;&gt;"",M68&lt;&gt;"")),"Incompleta","OK")))</f>
        <v/>
      </c>
    </row>
    <row r="69">
      <c r="A69" s="6" t="n"/>
      <c r="B69" s="6" t="n"/>
      <c r="C69" s="6" t="n"/>
      <c r="D69" s="6" t="n"/>
      <c r="E69" s="6" t="n"/>
      <c r="F69" s="6" t="n"/>
      <c r="G69" s="6" t="n"/>
      <c r="H69" s="6" t="n"/>
      <c r="I69" s="18" t="n"/>
      <c r="J69" s="18" t="n"/>
      <c r="K69" s="6" t="n"/>
      <c r="L69" s="15">
        <f>IFERROR(VLOOKUP(K69,Listas!$DK$2:$DL$250,2,FALSE),"")</f>
        <v/>
      </c>
      <c r="M69" s="19" t="n"/>
      <c r="N69" s="19" t="n"/>
      <c r="O69" s="20" t="n"/>
      <c r="P69" s="20" t="n"/>
      <c r="Q69" s="6" t="n"/>
      <c r="S69" s="17">
        <f>IF(NOT(OR(A69&lt;&gt;"",B69&lt;&gt;"",C69&lt;&gt;"",D69&lt;&gt;"",E69&lt;&gt;"",F69&lt;&gt;"",G69&lt;&gt;"",H69&lt;&gt;"",I69&lt;&gt;"",J69&lt;&gt;"",K69&lt;&gt;"",M69&lt;&gt;"",N69&lt;&gt;"",O69&lt;&gt;"",P69&lt;&gt;"",Q69&lt;&gt;"")),"",IF(NOT(AND(OR(B69="",COUNTIF('2. Proyectos'!$A$5:$A$54,B69)&gt;0),OR(C69="",COUNTIF(Listas!$DH$2:$DH$200,C69)&gt;0),OR(D69="",COUNTIF(Listas!$AC$2:$AC$5,D69)&gt;0),OR(F69="",COUNTIF(Listas!$W$2:$W$6,F69)&gt;0),OR(G69="",COUNTIF(Listas!$Z$2:$Z$4,G69)&gt;0),OR(H69="",COUNTIF(Listas!$AF$2:$AF$3,H69)&gt;0),OR(I69="",AND(ISNUMBER(I69),I69&gt;=2018,I69&lt;=2025)),OR(J69="",AND(ISNUMBER(J69),J69&gt;=1,J69&lt;=12)),OR(K69="",COUNTIF(Listas!$H$2:$H$250,K69)&gt;0),OR(M69="",AND(ISNUMBER(M69),M69&gt;0)),OR(N69="",AND(ISNUMBER(N69),N69&gt;0)),OR(O69="",AND(ISNUMBER(O69),O69&gt;=0)),OR(P69="",COUNTIF(Listas!$BC$2:$BC$3,P69)&gt;0))),"Dato inválido",IF(NOT(AND(A69&lt;&gt;"",B69&lt;&gt;"",D69&lt;&gt;"",E69&lt;&gt;"",F69&lt;&gt;"",G69&lt;&gt;"",H69&lt;&gt;"",I69&lt;&gt;"",J69&lt;&gt;"",K69&lt;&gt;"",M69&lt;&gt;"")),"Incompleta","OK")))</f>
        <v/>
      </c>
    </row>
    <row r="70">
      <c r="A70" s="8" t="n"/>
      <c r="B70" s="8" t="n"/>
      <c r="C70" s="8" t="n"/>
      <c r="D70" s="8" t="n"/>
      <c r="E70" s="8" t="n"/>
      <c r="F70" s="8" t="n"/>
      <c r="G70" s="8" t="n"/>
      <c r="H70" s="8" t="n"/>
      <c r="I70" s="13" t="n"/>
      <c r="J70" s="13" t="n"/>
      <c r="K70" s="8" t="n"/>
      <c r="L70" s="15">
        <f>IFERROR(VLOOKUP(K70,Listas!$DK$2:$DL$250,2,FALSE),"")</f>
        <v/>
      </c>
      <c r="M70" s="14" t="n"/>
      <c r="N70" s="14" t="n"/>
      <c r="O70" s="16" t="n"/>
      <c r="P70" s="16" t="n"/>
      <c r="Q70" s="8" t="n"/>
      <c r="S70" s="17">
        <f>IF(NOT(OR(A70&lt;&gt;"",B70&lt;&gt;"",C70&lt;&gt;"",D70&lt;&gt;"",E70&lt;&gt;"",F70&lt;&gt;"",G70&lt;&gt;"",H70&lt;&gt;"",I70&lt;&gt;"",J70&lt;&gt;"",K70&lt;&gt;"",M70&lt;&gt;"",N70&lt;&gt;"",O70&lt;&gt;"",P70&lt;&gt;"",Q70&lt;&gt;"")),"",IF(NOT(AND(OR(B70="",COUNTIF('2. Proyectos'!$A$5:$A$54,B70)&gt;0),OR(C70="",COUNTIF(Listas!$DH$2:$DH$200,C70)&gt;0),OR(D70="",COUNTIF(Listas!$AC$2:$AC$5,D70)&gt;0),OR(F70="",COUNTIF(Listas!$W$2:$W$6,F70)&gt;0),OR(G70="",COUNTIF(Listas!$Z$2:$Z$4,G70)&gt;0),OR(H70="",COUNTIF(Listas!$AF$2:$AF$3,H70)&gt;0),OR(I70="",AND(ISNUMBER(I70),I70&gt;=2018,I70&lt;=2025)),OR(J70="",AND(ISNUMBER(J70),J70&gt;=1,J70&lt;=12)),OR(K70="",COUNTIF(Listas!$H$2:$H$250,K70)&gt;0),OR(M70="",AND(ISNUMBER(M70),M70&gt;0)),OR(N70="",AND(ISNUMBER(N70),N70&gt;0)),OR(O70="",AND(ISNUMBER(O70),O70&gt;=0)),OR(P70="",COUNTIF(Listas!$BC$2:$BC$3,P70)&gt;0))),"Dato inválido",IF(NOT(AND(A70&lt;&gt;"",B70&lt;&gt;"",D70&lt;&gt;"",E70&lt;&gt;"",F70&lt;&gt;"",G70&lt;&gt;"",H70&lt;&gt;"",I70&lt;&gt;"",J70&lt;&gt;"",K70&lt;&gt;"",M70&lt;&gt;"")),"Incompleta","OK")))</f>
        <v/>
      </c>
    </row>
    <row r="71">
      <c r="A71" s="6" t="n"/>
      <c r="B71" s="6" t="n"/>
      <c r="C71" s="6" t="n"/>
      <c r="D71" s="6" t="n"/>
      <c r="E71" s="6" t="n"/>
      <c r="F71" s="6" t="n"/>
      <c r="G71" s="6" t="n"/>
      <c r="H71" s="6" t="n"/>
      <c r="I71" s="18" t="n"/>
      <c r="J71" s="18" t="n"/>
      <c r="K71" s="6" t="n"/>
      <c r="L71" s="15">
        <f>IFERROR(VLOOKUP(K71,Listas!$DK$2:$DL$250,2,FALSE),"")</f>
        <v/>
      </c>
      <c r="M71" s="19" t="n"/>
      <c r="N71" s="19" t="n"/>
      <c r="O71" s="20" t="n"/>
      <c r="P71" s="20" t="n"/>
      <c r="Q71" s="6" t="n"/>
      <c r="S71" s="17">
        <f>IF(NOT(OR(A71&lt;&gt;"",B71&lt;&gt;"",C71&lt;&gt;"",D71&lt;&gt;"",E71&lt;&gt;"",F71&lt;&gt;"",G71&lt;&gt;"",H71&lt;&gt;"",I71&lt;&gt;"",J71&lt;&gt;"",K71&lt;&gt;"",M71&lt;&gt;"",N71&lt;&gt;"",O71&lt;&gt;"",P71&lt;&gt;"",Q71&lt;&gt;"")),"",IF(NOT(AND(OR(B71="",COUNTIF('2. Proyectos'!$A$5:$A$54,B71)&gt;0),OR(C71="",COUNTIF(Listas!$DH$2:$DH$200,C71)&gt;0),OR(D71="",COUNTIF(Listas!$AC$2:$AC$5,D71)&gt;0),OR(F71="",COUNTIF(Listas!$W$2:$W$6,F71)&gt;0),OR(G71="",COUNTIF(Listas!$Z$2:$Z$4,G71)&gt;0),OR(H71="",COUNTIF(Listas!$AF$2:$AF$3,H71)&gt;0),OR(I71="",AND(ISNUMBER(I71),I71&gt;=2018,I71&lt;=2025)),OR(J71="",AND(ISNUMBER(J71),J71&gt;=1,J71&lt;=12)),OR(K71="",COUNTIF(Listas!$H$2:$H$250,K71)&gt;0),OR(M71="",AND(ISNUMBER(M71),M71&gt;0)),OR(N71="",AND(ISNUMBER(N71),N71&gt;0)),OR(O71="",AND(ISNUMBER(O71),O71&gt;=0)),OR(P71="",COUNTIF(Listas!$BC$2:$BC$3,P71)&gt;0))),"Dato inválido",IF(NOT(AND(A71&lt;&gt;"",B71&lt;&gt;"",D71&lt;&gt;"",E71&lt;&gt;"",F71&lt;&gt;"",G71&lt;&gt;"",H71&lt;&gt;"",I71&lt;&gt;"",J71&lt;&gt;"",K71&lt;&gt;"",M71&lt;&gt;"")),"Incompleta","OK")))</f>
        <v/>
      </c>
    </row>
    <row r="72">
      <c r="A72" s="8" t="n"/>
      <c r="B72" s="8" t="n"/>
      <c r="C72" s="8" t="n"/>
      <c r="D72" s="8" t="n"/>
      <c r="E72" s="8" t="n"/>
      <c r="F72" s="8" t="n"/>
      <c r="G72" s="8" t="n"/>
      <c r="H72" s="8" t="n"/>
      <c r="I72" s="13" t="n"/>
      <c r="J72" s="13" t="n"/>
      <c r="K72" s="8" t="n"/>
      <c r="L72" s="15">
        <f>IFERROR(VLOOKUP(K72,Listas!$DK$2:$DL$250,2,FALSE),"")</f>
        <v/>
      </c>
      <c r="M72" s="14" t="n"/>
      <c r="N72" s="14" t="n"/>
      <c r="O72" s="16" t="n"/>
      <c r="P72" s="16" t="n"/>
      <c r="Q72" s="8" t="n"/>
      <c r="S72" s="17">
        <f>IF(NOT(OR(A72&lt;&gt;"",B72&lt;&gt;"",C72&lt;&gt;"",D72&lt;&gt;"",E72&lt;&gt;"",F72&lt;&gt;"",G72&lt;&gt;"",H72&lt;&gt;"",I72&lt;&gt;"",J72&lt;&gt;"",K72&lt;&gt;"",M72&lt;&gt;"",N72&lt;&gt;"",O72&lt;&gt;"",P72&lt;&gt;"",Q72&lt;&gt;"")),"",IF(NOT(AND(OR(B72="",COUNTIF('2. Proyectos'!$A$5:$A$54,B72)&gt;0),OR(C72="",COUNTIF(Listas!$DH$2:$DH$200,C72)&gt;0),OR(D72="",COUNTIF(Listas!$AC$2:$AC$5,D72)&gt;0),OR(F72="",COUNTIF(Listas!$W$2:$W$6,F72)&gt;0),OR(G72="",COUNTIF(Listas!$Z$2:$Z$4,G72)&gt;0),OR(H72="",COUNTIF(Listas!$AF$2:$AF$3,H72)&gt;0),OR(I72="",AND(ISNUMBER(I72),I72&gt;=2018,I72&lt;=2025)),OR(J72="",AND(ISNUMBER(J72),J72&gt;=1,J72&lt;=12)),OR(K72="",COUNTIF(Listas!$H$2:$H$250,K72)&gt;0),OR(M72="",AND(ISNUMBER(M72),M72&gt;0)),OR(N72="",AND(ISNUMBER(N72),N72&gt;0)),OR(O72="",AND(ISNUMBER(O72),O72&gt;=0)),OR(P72="",COUNTIF(Listas!$BC$2:$BC$3,P72)&gt;0))),"Dato inválido",IF(NOT(AND(A72&lt;&gt;"",B72&lt;&gt;"",D72&lt;&gt;"",E72&lt;&gt;"",F72&lt;&gt;"",G72&lt;&gt;"",H72&lt;&gt;"",I72&lt;&gt;"",J72&lt;&gt;"",K72&lt;&gt;"",M72&lt;&gt;"")),"Incompleta","OK")))</f>
        <v/>
      </c>
    </row>
    <row r="73">
      <c r="A73" s="6" t="n"/>
      <c r="B73" s="6" t="n"/>
      <c r="C73" s="6" t="n"/>
      <c r="D73" s="6" t="n"/>
      <c r="E73" s="6" t="n"/>
      <c r="F73" s="6" t="n"/>
      <c r="G73" s="6" t="n"/>
      <c r="H73" s="6" t="n"/>
      <c r="I73" s="18" t="n"/>
      <c r="J73" s="18" t="n"/>
      <c r="K73" s="6" t="n"/>
      <c r="L73" s="15">
        <f>IFERROR(VLOOKUP(K73,Listas!$DK$2:$DL$250,2,FALSE),"")</f>
        <v/>
      </c>
      <c r="M73" s="19" t="n"/>
      <c r="N73" s="19" t="n"/>
      <c r="O73" s="20" t="n"/>
      <c r="P73" s="20" t="n"/>
      <c r="Q73" s="6" t="n"/>
      <c r="S73" s="17">
        <f>IF(NOT(OR(A73&lt;&gt;"",B73&lt;&gt;"",C73&lt;&gt;"",D73&lt;&gt;"",E73&lt;&gt;"",F73&lt;&gt;"",G73&lt;&gt;"",H73&lt;&gt;"",I73&lt;&gt;"",J73&lt;&gt;"",K73&lt;&gt;"",M73&lt;&gt;"",N73&lt;&gt;"",O73&lt;&gt;"",P73&lt;&gt;"",Q73&lt;&gt;"")),"",IF(NOT(AND(OR(B73="",COUNTIF('2. Proyectos'!$A$5:$A$54,B73)&gt;0),OR(C73="",COUNTIF(Listas!$DH$2:$DH$200,C73)&gt;0),OR(D73="",COUNTIF(Listas!$AC$2:$AC$5,D73)&gt;0),OR(F73="",COUNTIF(Listas!$W$2:$W$6,F73)&gt;0),OR(G73="",COUNTIF(Listas!$Z$2:$Z$4,G73)&gt;0),OR(H73="",COUNTIF(Listas!$AF$2:$AF$3,H73)&gt;0),OR(I73="",AND(ISNUMBER(I73),I73&gt;=2018,I73&lt;=2025)),OR(J73="",AND(ISNUMBER(J73),J73&gt;=1,J73&lt;=12)),OR(K73="",COUNTIF(Listas!$H$2:$H$250,K73)&gt;0),OR(M73="",AND(ISNUMBER(M73),M73&gt;0)),OR(N73="",AND(ISNUMBER(N73),N73&gt;0)),OR(O73="",AND(ISNUMBER(O73),O73&gt;=0)),OR(P73="",COUNTIF(Listas!$BC$2:$BC$3,P73)&gt;0))),"Dato inválido",IF(NOT(AND(A73&lt;&gt;"",B73&lt;&gt;"",D73&lt;&gt;"",E73&lt;&gt;"",F73&lt;&gt;"",G73&lt;&gt;"",H73&lt;&gt;"",I73&lt;&gt;"",J73&lt;&gt;"",K73&lt;&gt;"",M73&lt;&gt;"")),"Incompleta","OK")))</f>
        <v/>
      </c>
    </row>
    <row r="74">
      <c r="A74" s="8" t="n"/>
      <c r="B74" s="8" t="n"/>
      <c r="C74" s="8" t="n"/>
      <c r="D74" s="8" t="n"/>
      <c r="E74" s="8" t="n"/>
      <c r="F74" s="8" t="n"/>
      <c r="G74" s="8" t="n"/>
      <c r="H74" s="8" t="n"/>
      <c r="I74" s="13" t="n"/>
      <c r="J74" s="13" t="n"/>
      <c r="K74" s="8" t="n"/>
      <c r="L74" s="15">
        <f>IFERROR(VLOOKUP(K74,Listas!$DK$2:$DL$250,2,FALSE),"")</f>
        <v/>
      </c>
      <c r="M74" s="14" t="n"/>
      <c r="N74" s="14" t="n"/>
      <c r="O74" s="16" t="n"/>
      <c r="P74" s="16" t="n"/>
      <c r="Q74" s="8" t="n"/>
      <c r="S74" s="17">
        <f>IF(NOT(OR(A74&lt;&gt;"",B74&lt;&gt;"",C74&lt;&gt;"",D74&lt;&gt;"",E74&lt;&gt;"",F74&lt;&gt;"",G74&lt;&gt;"",H74&lt;&gt;"",I74&lt;&gt;"",J74&lt;&gt;"",K74&lt;&gt;"",M74&lt;&gt;"",N74&lt;&gt;"",O74&lt;&gt;"",P74&lt;&gt;"",Q74&lt;&gt;"")),"",IF(NOT(AND(OR(B74="",COUNTIF('2. Proyectos'!$A$5:$A$54,B74)&gt;0),OR(C74="",COUNTIF(Listas!$DH$2:$DH$200,C74)&gt;0),OR(D74="",COUNTIF(Listas!$AC$2:$AC$5,D74)&gt;0),OR(F74="",COUNTIF(Listas!$W$2:$W$6,F74)&gt;0),OR(G74="",COUNTIF(Listas!$Z$2:$Z$4,G74)&gt;0),OR(H74="",COUNTIF(Listas!$AF$2:$AF$3,H74)&gt;0),OR(I74="",AND(ISNUMBER(I74),I74&gt;=2018,I74&lt;=2025)),OR(J74="",AND(ISNUMBER(J74),J74&gt;=1,J74&lt;=12)),OR(K74="",COUNTIF(Listas!$H$2:$H$250,K74)&gt;0),OR(M74="",AND(ISNUMBER(M74),M74&gt;0)),OR(N74="",AND(ISNUMBER(N74),N74&gt;0)),OR(O74="",AND(ISNUMBER(O74),O74&gt;=0)),OR(P74="",COUNTIF(Listas!$BC$2:$BC$3,P74)&gt;0))),"Dato inválido",IF(NOT(AND(A74&lt;&gt;"",B74&lt;&gt;"",D74&lt;&gt;"",E74&lt;&gt;"",F74&lt;&gt;"",G74&lt;&gt;"",H74&lt;&gt;"",I74&lt;&gt;"",J74&lt;&gt;"",K74&lt;&gt;"",M74&lt;&gt;"")),"Incompleta","OK")))</f>
        <v/>
      </c>
    </row>
    <row r="75">
      <c r="A75" s="6" t="n"/>
      <c r="B75" s="6" t="n"/>
      <c r="C75" s="6" t="n"/>
      <c r="D75" s="6" t="n"/>
      <c r="E75" s="6" t="n"/>
      <c r="F75" s="6" t="n"/>
      <c r="G75" s="6" t="n"/>
      <c r="H75" s="6" t="n"/>
      <c r="I75" s="18" t="n"/>
      <c r="J75" s="18" t="n"/>
      <c r="K75" s="6" t="n"/>
      <c r="L75" s="15">
        <f>IFERROR(VLOOKUP(K75,Listas!$DK$2:$DL$250,2,FALSE),"")</f>
        <v/>
      </c>
      <c r="M75" s="19" t="n"/>
      <c r="N75" s="19" t="n"/>
      <c r="O75" s="20" t="n"/>
      <c r="P75" s="20" t="n"/>
      <c r="Q75" s="6" t="n"/>
      <c r="S75" s="17">
        <f>IF(NOT(OR(A75&lt;&gt;"",B75&lt;&gt;"",C75&lt;&gt;"",D75&lt;&gt;"",E75&lt;&gt;"",F75&lt;&gt;"",G75&lt;&gt;"",H75&lt;&gt;"",I75&lt;&gt;"",J75&lt;&gt;"",K75&lt;&gt;"",M75&lt;&gt;"",N75&lt;&gt;"",O75&lt;&gt;"",P75&lt;&gt;"",Q75&lt;&gt;"")),"",IF(NOT(AND(OR(B75="",COUNTIF('2. Proyectos'!$A$5:$A$54,B75)&gt;0),OR(C75="",COUNTIF(Listas!$DH$2:$DH$200,C75)&gt;0),OR(D75="",COUNTIF(Listas!$AC$2:$AC$5,D75)&gt;0),OR(F75="",COUNTIF(Listas!$W$2:$W$6,F75)&gt;0),OR(G75="",COUNTIF(Listas!$Z$2:$Z$4,G75)&gt;0),OR(H75="",COUNTIF(Listas!$AF$2:$AF$3,H75)&gt;0),OR(I75="",AND(ISNUMBER(I75),I75&gt;=2018,I75&lt;=2025)),OR(J75="",AND(ISNUMBER(J75),J75&gt;=1,J75&lt;=12)),OR(K75="",COUNTIF(Listas!$H$2:$H$250,K75)&gt;0),OR(M75="",AND(ISNUMBER(M75),M75&gt;0)),OR(N75="",AND(ISNUMBER(N75),N75&gt;0)),OR(O75="",AND(ISNUMBER(O75),O75&gt;=0)),OR(P75="",COUNTIF(Listas!$BC$2:$BC$3,P75)&gt;0))),"Dato inválido",IF(NOT(AND(A75&lt;&gt;"",B75&lt;&gt;"",D75&lt;&gt;"",E75&lt;&gt;"",F75&lt;&gt;"",G75&lt;&gt;"",H75&lt;&gt;"",I75&lt;&gt;"",J75&lt;&gt;"",K75&lt;&gt;"",M75&lt;&gt;"")),"Incompleta","OK")))</f>
        <v/>
      </c>
    </row>
    <row r="76">
      <c r="A76" s="8" t="n"/>
      <c r="B76" s="8" t="n"/>
      <c r="C76" s="8" t="n"/>
      <c r="D76" s="8" t="n"/>
      <c r="E76" s="8" t="n"/>
      <c r="F76" s="8" t="n"/>
      <c r="G76" s="8" t="n"/>
      <c r="H76" s="8" t="n"/>
      <c r="I76" s="13" t="n"/>
      <c r="J76" s="13" t="n"/>
      <c r="K76" s="8" t="n"/>
      <c r="L76" s="15">
        <f>IFERROR(VLOOKUP(K76,Listas!$DK$2:$DL$250,2,FALSE),"")</f>
        <v/>
      </c>
      <c r="M76" s="14" t="n"/>
      <c r="N76" s="14" t="n"/>
      <c r="O76" s="16" t="n"/>
      <c r="P76" s="16" t="n"/>
      <c r="Q76" s="8" t="n"/>
      <c r="S76" s="17">
        <f>IF(NOT(OR(A76&lt;&gt;"",B76&lt;&gt;"",C76&lt;&gt;"",D76&lt;&gt;"",E76&lt;&gt;"",F76&lt;&gt;"",G76&lt;&gt;"",H76&lt;&gt;"",I76&lt;&gt;"",J76&lt;&gt;"",K76&lt;&gt;"",M76&lt;&gt;"",N76&lt;&gt;"",O76&lt;&gt;"",P76&lt;&gt;"",Q76&lt;&gt;"")),"",IF(NOT(AND(OR(B76="",COUNTIF('2. Proyectos'!$A$5:$A$54,B76)&gt;0),OR(C76="",COUNTIF(Listas!$DH$2:$DH$200,C76)&gt;0),OR(D76="",COUNTIF(Listas!$AC$2:$AC$5,D76)&gt;0),OR(F76="",COUNTIF(Listas!$W$2:$W$6,F76)&gt;0),OR(G76="",COUNTIF(Listas!$Z$2:$Z$4,G76)&gt;0),OR(H76="",COUNTIF(Listas!$AF$2:$AF$3,H76)&gt;0),OR(I76="",AND(ISNUMBER(I76),I76&gt;=2018,I76&lt;=2025)),OR(J76="",AND(ISNUMBER(J76),J76&gt;=1,J76&lt;=12)),OR(K76="",COUNTIF(Listas!$H$2:$H$250,K76)&gt;0),OR(M76="",AND(ISNUMBER(M76),M76&gt;0)),OR(N76="",AND(ISNUMBER(N76),N76&gt;0)),OR(O76="",AND(ISNUMBER(O76),O76&gt;=0)),OR(P76="",COUNTIF(Listas!$BC$2:$BC$3,P76)&gt;0))),"Dato inválido",IF(NOT(AND(A76&lt;&gt;"",B76&lt;&gt;"",D76&lt;&gt;"",E76&lt;&gt;"",F76&lt;&gt;"",G76&lt;&gt;"",H76&lt;&gt;"",I76&lt;&gt;"",J76&lt;&gt;"",K76&lt;&gt;"",M76&lt;&gt;"")),"Incompleta","OK")))</f>
        <v/>
      </c>
    </row>
    <row r="77">
      <c r="A77" s="6" t="n"/>
      <c r="B77" s="6" t="n"/>
      <c r="C77" s="6" t="n"/>
      <c r="D77" s="6" t="n"/>
      <c r="E77" s="6" t="n"/>
      <c r="F77" s="6" t="n"/>
      <c r="G77" s="6" t="n"/>
      <c r="H77" s="6" t="n"/>
      <c r="I77" s="18" t="n"/>
      <c r="J77" s="18" t="n"/>
      <c r="K77" s="6" t="n"/>
      <c r="L77" s="15">
        <f>IFERROR(VLOOKUP(K77,Listas!$DK$2:$DL$250,2,FALSE),"")</f>
        <v/>
      </c>
      <c r="M77" s="19" t="n"/>
      <c r="N77" s="19" t="n"/>
      <c r="O77" s="20" t="n"/>
      <c r="P77" s="20" t="n"/>
      <c r="Q77" s="6" t="n"/>
      <c r="S77" s="17">
        <f>IF(NOT(OR(A77&lt;&gt;"",B77&lt;&gt;"",C77&lt;&gt;"",D77&lt;&gt;"",E77&lt;&gt;"",F77&lt;&gt;"",G77&lt;&gt;"",H77&lt;&gt;"",I77&lt;&gt;"",J77&lt;&gt;"",K77&lt;&gt;"",M77&lt;&gt;"",N77&lt;&gt;"",O77&lt;&gt;"",P77&lt;&gt;"",Q77&lt;&gt;"")),"",IF(NOT(AND(OR(B77="",COUNTIF('2. Proyectos'!$A$5:$A$54,B77)&gt;0),OR(C77="",COUNTIF(Listas!$DH$2:$DH$200,C77)&gt;0),OR(D77="",COUNTIF(Listas!$AC$2:$AC$5,D77)&gt;0),OR(F77="",COUNTIF(Listas!$W$2:$W$6,F77)&gt;0),OR(G77="",COUNTIF(Listas!$Z$2:$Z$4,G77)&gt;0),OR(H77="",COUNTIF(Listas!$AF$2:$AF$3,H77)&gt;0),OR(I77="",AND(ISNUMBER(I77),I77&gt;=2018,I77&lt;=2025)),OR(J77="",AND(ISNUMBER(J77),J77&gt;=1,J77&lt;=12)),OR(K77="",COUNTIF(Listas!$H$2:$H$250,K77)&gt;0),OR(M77="",AND(ISNUMBER(M77),M77&gt;0)),OR(N77="",AND(ISNUMBER(N77),N77&gt;0)),OR(O77="",AND(ISNUMBER(O77),O77&gt;=0)),OR(P77="",COUNTIF(Listas!$BC$2:$BC$3,P77)&gt;0))),"Dato inválido",IF(NOT(AND(A77&lt;&gt;"",B77&lt;&gt;"",D77&lt;&gt;"",E77&lt;&gt;"",F77&lt;&gt;"",G77&lt;&gt;"",H77&lt;&gt;"",I77&lt;&gt;"",J77&lt;&gt;"",K77&lt;&gt;"",M77&lt;&gt;"")),"Incompleta","OK")))</f>
        <v/>
      </c>
    </row>
    <row r="78">
      <c r="A78" s="8" t="n"/>
      <c r="B78" s="8" t="n"/>
      <c r="C78" s="8" t="n"/>
      <c r="D78" s="8" t="n"/>
      <c r="E78" s="8" t="n"/>
      <c r="F78" s="8" t="n"/>
      <c r="G78" s="8" t="n"/>
      <c r="H78" s="8" t="n"/>
      <c r="I78" s="13" t="n"/>
      <c r="J78" s="13" t="n"/>
      <c r="K78" s="8" t="n"/>
      <c r="L78" s="15">
        <f>IFERROR(VLOOKUP(K78,Listas!$DK$2:$DL$250,2,FALSE),"")</f>
        <v/>
      </c>
      <c r="M78" s="14" t="n"/>
      <c r="N78" s="14" t="n"/>
      <c r="O78" s="16" t="n"/>
      <c r="P78" s="16" t="n"/>
      <c r="Q78" s="8" t="n"/>
      <c r="S78" s="17">
        <f>IF(NOT(OR(A78&lt;&gt;"",B78&lt;&gt;"",C78&lt;&gt;"",D78&lt;&gt;"",E78&lt;&gt;"",F78&lt;&gt;"",G78&lt;&gt;"",H78&lt;&gt;"",I78&lt;&gt;"",J78&lt;&gt;"",K78&lt;&gt;"",M78&lt;&gt;"",N78&lt;&gt;"",O78&lt;&gt;"",P78&lt;&gt;"",Q78&lt;&gt;"")),"",IF(NOT(AND(OR(B78="",COUNTIF('2. Proyectos'!$A$5:$A$54,B78)&gt;0),OR(C78="",COUNTIF(Listas!$DH$2:$DH$200,C78)&gt;0),OR(D78="",COUNTIF(Listas!$AC$2:$AC$5,D78)&gt;0),OR(F78="",COUNTIF(Listas!$W$2:$W$6,F78)&gt;0),OR(G78="",COUNTIF(Listas!$Z$2:$Z$4,G78)&gt;0),OR(H78="",COUNTIF(Listas!$AF$2:$AF$3,H78)&gt;0),OR(I78="",AND(ISNUMBER(I78),I78&gt;=2018,I78&lt;=2025)),OR(J78="",AND(ISNUMBER(J78),J78&gt;=1,J78&lt;=12)),OR(K78="",COUNTIF(Listas!$H$2:$H$250,K78)&gt;0),OR(M78="",AND(ISNUMBER(M78),M78&gt;0)),OR(N78="",AND(ISNUMBER(N78),N78&gt;0)),OR(O78="",AND(ISNUMBER(O78),O78&gt;=0)),OR(P78="",COUNTIF(Listas!$BC$2:$BC$3,P78)&gt;0))),"Dato inválido",IF(NOT(AND(A78&lt;&gt;"",B78&lt;&gt;"",D78&lt;&gt;"",E78&lt;&gt;"",F78&lt;&gt;"",G78&lt;&gt;"",H78&lt;&gt;"",I78&lt;&gt;"",J78&lt;&gt;"",K78&lt;&gt;"",M78&lt;&gt;"")),"Incompleta","OK")))</f>
        <v/>
      </c>
    </row>
    <row r="79">
      <c r="A79" s="6" t="n"/>
      <c r="B79" s="6" t="n"/>
      <c r="C79" s="6" t="n"/>
      <c r="D79" s="6" t="n"/>
      <c r="E79" s="6" t="n"/>
      <c r="F79" s="6" t="n"/>
      <c r="G79" s="6" t="n"/>
      <c r="H79" s="6" t="n"/>
      <c r="I79" s="18" t="n"/>
      <c r="J79" s="18" t="n"/>
      <c r="K79" s="6" t="n"/>
      <c r="L79" s="15">
        <f>IFERROR(VLOOKUP(K79,Listas!$DK$2:$DL$250,2,FALSE),"")</f>
        <v/>
      </c>
      <c r="M79" s="19" t="n"/>
      <c r="N79" s="19" t="n"/>
      <c r="O79" s="20" t="n"/>
      <c r="P79" s="20" t="n"/>
      <c r="Q79" s="6" t="n"/>
      <c r="S79" s="17">
        <f>IF(NOT(OR(A79&lt;&gt;"",B79&lt;&gt;"",C79&lt;&gt;"",D79&lt;&gt;"",E79&lt;&gt;"",F79&lt;&gt;"",G79&lt;&gt;"",H79&lt;&gt;"",I79&lt;&gt;"",J79&lt;&gt;"",K79&lt;&gt;"",M79&lt;&gt;"",N79&lt;&gt;"",O79&lt;&gt;"",P79&lt;&gt;"",Q79&lt;&gt;"")),"",IF(NOT(AND(OR(B79="",COUNTIF('2. Proyectos'!$A$5:$A$54,B79)&gt;0),OR(C79="",COUNTIF(Listas!$DH$2:$DH$200,C79)&gt;0),OR(D79="",COUNTIF(Listas!$AC$2:$AC$5,D79)&gt;0),OR(F79="",COUNTIF(Listas!$W$2:$W$6,F79)&gt;0),OR(G79="",COUNTIF(Listas!$Z$2:$Z$4,G79)&gt;0),OR(H79="",COUNTIF(Listas!$AF$2:$AF$3,H79)&gt;0),OR(I79="",AND(ISNUMBER(I79),I79&gt;=2018,I79&lt;=2025)),OR(J79="",AND(ISNUMBER(J79),J79&gt;=1,J79&lt;=12)),OR(K79="",COUNTIF(Listas!$H$2:$H$250,K79)&gt;0),OR(M79="",AND(ISNUMBER(M79),M79&gt;0)),OR(N79="",AND(ISNUMBER(N79),N79&gt;0)),OR(O79="",AND(ISNUMBER(O79),O79&gt;=0)),OR(P79="",COUNTIF(Listas!$BC$2:$BC$3,P79)&gt;0))),"Dato inválido",IF(NOT(AND(A79&lt;&gt;"",B79&lt;&gt;"",D79&lt;&gt;"",E79&lt;&gt;"",F79&lt;&gt;"",G79&lt;&gt;"",H79&lt;&gt;"",I79&lt;&gt;"",J79&lt;&gt;"",K79&lt;&gt;"",M79&lt;&gt;"")),"Incompleta","OK")))</f>
        <v/>
      </c>
    </row>
    <row r="80">
      <c r="A80" s="8" t="n"/>
      <c r="B80" s="8" t="n"/>
      <c r="C80" s="8" t="n"/>
      <c r="D80" s="8" t="n"/>
      <c r="E80" s="8" t="n"/>
      <c r="F80" s="8" t="n"/>
      <c r="G80" s="8" t="n"/>
      <c r="H80" s="8" t="n"/>
      <c r="I80" s="13" t="n"/>
      <c r="J80" s="13" t="n"/>
      <c r="K80" s="8" t="n"/>
      <c r="L80" s="15">
        <f>IFERROR(VLOOKUP(K80,Listas!$DK$2:$DL$250,2,FALSE),"")</f>
        <v/>
      </c>
      <c r="M80" s="14" t="n"/>
      <c r="N80" s="14" t="n"/>
      <c r="O80" s="16" t="n"/>
      <c r="P80" s="16" t="n"/>
      <c r="Q80" s="8" t="n"/>
      <c r="S80" s="17">
        <f>IF(NOT(OR(A80&lt;&gt;"",B80&lt;&gt;"",C80&lt;&gt;"",D80&lt;&gt;"",E80&lt;&gt;"",F80&lt;&gt;"",G80&lt;&gt;"",H80&lt;&gt;"",I80&lt;&gt;"",J80&lt;&gt;"",K80&lt;&gt;"",M80&lt;&gt;"",N80&lt;&gt;"",O80&lt;&gt;"",P80&lt;&gt;"",Q80&lt;&gt;"")),"",IF(NOT(AND(OR(B80="",COUNTIF('2. Proyectos'!$A$5:$A$54,B80)&gt;0),OR(C80="",COUNTIF(Listas!$DH$2:$DH$200,C80)&gt;0),OR(D80="",COUNTIF(Listas!$AC$2:$AC$5,D80)&gt;0),OR(F80="",COUNTIF(Listas!$W$2:$W$6,F80)&gt;0),OR(G80="",COUNTIF(Listas!$Z$2:$Z$4,G80)&gt;0),OR(H80="",COUNTIF(Listas!$AF$2:$AF$3,H80)&gt;0),OR(I80="",AND(ISNUMBER(I80),I80&gt;=2018,I80&lt;=2025)),OR(J80="",AND(ISNUMBER(J80),J80&gt;=1,J80&lt;=12)),OR(K80="",COUNTIF(Listas!$H$2:$H$250,K80)&gt;0),OR(M80="",AND(ISNUMBER(M80),M80&gt;0)),OR(N80="",AND(ISNUMBER(N80),N80&gt;0)),OR(O80="",AND(ISNUMBER(O80),O80&gt;=0)),OR(P80="",COUNTIF(Listas!$BC$2:$BC$3,P80)&gt;0))),"Dato inválido",IF(NOT(AND(A80&lt;&gt;"",B80&lt;&gt;"",D80&lt;&gt;"",E80&lt;&gt;"",F80&lt;&gt;"",G80&lt;&gt;"",H80&lt;&gt;"",I80&lt;&gt;"",J80&lt;&gt;"",K80&lt;&gt;"",M80&lt;&gt;"")),"Incompleta","OK")))</f>
        <v/>
      </c>
    </row>
    <row r="81">
      <c r="A81" s="6" t="n"/>
      <c r="B81" s="6" t="n"/>
      <c r="C81" s="6" t="n"/>
      <c r="D81" s="6" t="n"/>
      <c r="E81" s="6" t="n"/>
      <c r="F81" s="6" t="n"/>
      <c r="G81" s="6" t="n"/>
      <c r="H81" s="6" t="n"/>
      <c r="I81" s="18" t="n"/>
      <c r="J81" s="18" t="n"/>
      <c r="K81" s="6" t="n"/>
      <c r="L81" s="15">
        <f>IFERROR(VLOOKUP(K81,Listas!$DK$2:$DL$250,2,FALSE),"")</f>
        <v/>
      </c>
      <c r="M81" s="19" t="n"/>
      <c r="N81" s="19" t="n"/>
      <c r="O81" s="20" t="n"/>
      <c r="P81" s="20" t="n"/>
      <c r="Q81" s="6" t="n"/>
      <c r="S81" s="17">
        <f>IF(NOT(OR(A81&lt;&gt;"",B81&lt;&gt;"",C81&lt;&gt;"",D81&lt;&gt;"",E81&lt;&gt;"",F81&lt;&gt;"",G81&lt;&gt;"",H81&lt;&gt;"",I81&lt;&gt;"",J81&lt;&gt;"",K81&lt;&gt;"",M81&lt;&gt;"",N81&lt;&gt;"",O81&lt;&gt;"",P81&lt;&gt;"",Q81&lt;&gt;"")),"",IF(NOT(AND(OR(B81="",COUNTIF('2. Proyectos'!$A$5:$A$54,B81)&gt;0),OR(C81="",COUNTIF(Listas!$DH$2:$DH$200,C81)&gt;0),OR(D81="",COUNTIF(Listas!$AC$2:$AC$5,D81)&gt;0),OR(F81="",COUNTIF(Listas!$W$2:$W$6,F81)&gt;0),OR(G81="",COUNTIF(Listas!$Z$2:$Z$4,G81)&gt;0),OR(H81="",COUNTIF(Listas!$AF$2:$AF$3,H81)&gt;0),OR(I81="",AND(ISNUMBER(I81),I81&gt;=2018,I81&lt;=2025)),OR(J81="",AND(ISNUMBER(J81),J81&gt;=1,J81&lt;=12)),OR(K81="",COUNTIF(Listas!$H$2:$H$250,K81)&gt;0),OR(M81="",AND(ISNUMBER(M81),M81&gt;0)),OR(N81="",AND(ISNUMBER(N81),N81&gt;0)),OR(O81="",AND(ISNUMBER(O81),O81&gt;=0)),OR(P81="",COUNTIF(Listas!$BC$2:$BC$3,P81)&gt;0))),"Dato inválido",IF(NOT(AND(A81&lt;&gt;"",B81&lt;&gt;"",D81&lt;&gt;"",E81&lt;&gt;"",F81&lt;&gt;"",G81&lt;&gt;"",H81&lt;&gt;"",I81&lt;&gt;"",J81&lt;&gt;"",K81&lt;&gt;"",M81&lt;&gt;"")),"Incompleta","OK")))</f>
        <v/>
      </c>
    </row>
    <row r="82">
      <c r="A82" s="8" t="n"/>
      <c r="B82" s="8" t="n"/>
      <c r="C82" s="8" t="n"/>
      <c r="D82" s="8" t="n"/>
      <c r="E82" s="8" t="n"/>
      <c r="F82" s="8" t="n"/>
      <c r="G82" s="8" t="n"/>
      <c r="H82" s="8" t="n"/>
      <c r="I82" s="13" t="n"/>
      <c r="J82" s="13" t="n"/>
      <c r="K82" s="8" t="n"/>
      <c r="L82" s="15">
        <f>IFERROR(VLOOKUP(K82,Listas!$DK$2:$DL$250,2,FALSE),"")</f>
        <v/>
      </c>
      <c r="M82" s="14" t="n"/>
      <c r="N82" s="14" t="n"/>
      <c r="O82" s="16" t="n"/>
      <c r="P82" s="16" t="n"/>
      <c r="Q82" s="8" t="n"/>
      <c r="S82" s="17">
        <f>IF(NOT(OR(A82&lt;&gt;"",B82&lt;&gt;"",C82&lt;&gt;"",D82&lt;&gt;"",E82&lt;&gt;"",F82&lt;&gt;"",G82&lt;&gt;"",H82&lt;&gt;"",I82&lt;&gt;"",J82&lt;&gt;"",K82&lt;&gt;"",M82&lt;&gt;"",N82&lt;&gt;"",O82&lt;&gt;"",P82&lt;&gt;"",Q82&lt;&gt;"")),"",IF(NOT(AND(OR(B82="",COUNTIF('2. Proyectos'!$A$5:$A$54,B82)&gt;0),OR(C82="",COUNTIF(Listas!$DH$2:$DH$200,C82)&gt;0),OR(D82="",COUNTIF(Listas!$AC$2:$AC$5,D82)&gt;0),OR(F82="",COUNTIF(Listas!$W$2:$W$6,F82)&gt;0),OR(G82="",COUNTIF(Listas!$Z$2:$Z$4,G82)&gt;0),OR(H82="",COUNTIF(Listas!$AF$2:$AF$3,H82)&gt;0),OR(I82="",AND(ISNUMBER(I82),I82&gt;=2018,I82&lt;=2025)),OR(J82="",AND(ISNUMBER(J82),J82&gt;=1,J82&lt;=12)),OR(K82="",COUNTIF(Listas!$H$2:$H$250,K82)&gt;0),OR(M82="",AND(ISNUMBER(M82),M82&gt;0)),OR(N82="",AND(ISNUMBER(N82),N82&gt;0)),OR(O82="",AND(ISNUMBER(O82),O82&gt;=0)),OR(P82="",COUNTIF(Listas!$BC$2:$BC$3,P82)&gt;0))),"Dato inválido",IF(NOT(AND(A82&lt;&gt;"",B82&lt;&gt;"",D82&lt;&gt;"",E82&lt;&gt;"",F82&lt;&gt;"",G82&lt;&gt;"",H82&lt;&gt;"",I82&lt;&gt;"",J82&lt;&gt;"",K82&lt;&gt;"",M82&lt;&gt;"")),"Incompleta","OK")))</f>
        <v/>
      </c>
    </row>
    <row r="83">
      <c r="A83" s="6" t="n"/>
      <c r="B83" s="6" t="n"/>
      <c r="C83" s="6" t="n"/>
      <c r="D83" s="6" t="n"/>
      <c r="E83" s="6" t="n"/>
      <c r="F83" s="6" t="n"/>
      <c r="G83" s="6" t="n"/>
      <c r="H83" s="6" t="n"/>
      <c r="I83" s="18" t="n"/>
      <c r="J83" s="18" t="n"/>
      <c r="K83" s="6" t="n"/>
      <c r="L83" s="15">
        <f>IFERROR(VLOOKUP(K83,Listas!$DK$2:$DL$250,2,FALSE),"")</f>
        <v/>
      </c>
      <c r="M83" s="19" t="n"/>
      <c r="N83" s="19" t="n"/>
      <c r="O83" s="20" t="n"/>
      <c r="P83" s="20" t="n"/>
      <c r="Q83" s="6" t="n"/>
      <c r="S83" s="17">
        <f>IF(NOT(OR(A83&lt;&gt;"",B83&lt;&gt;"",C83&lt;&gt;"",D83&lt;&gt;"",E83&lt;&gt;"",F83&lt;&gt;"",G83&lt;&gt;"",H83&lt;&gt;"",I83&lt;&gt;"",J83&lt;&gt;"",K83&lt;&gt;"",M83&lt;&gt;"",N83&lt;&gt;"",O83&lt;&gt;"",P83&lt;&gt;"",Q83&lt;&gt;"")),"",IF(NOT(AND(OR(B83="",COUNTIF('2. Proyectos'!$A$5:$A$54,B83)&gt;0),OR(C83="",COUNTIF(Listas!$DH$2:$DH$200,C83)&gt;0),OR(D83="",COUNTIF(Listas!$AC$2:$AC$5,D83)&gt;0),OR(F83="",COUNTIF(Listas!$W$2:$W$6,F83)&gt;0),OR(G83="",COUNTIF(Listas!$Z$2:$Z$4,G83)&gt;0),OR(H83="",COUNTIF(Listas!$AF$2:$AF$3,H83)&gt;0),OR(I83="",AND(ISNUMBER(I83),I83&gt;=2018,I83&lt;=2025)),OR(J83="",AND(ISNUMBER(J83),J83&gt;=1,J83&lt;=12)),OR(K83="",COUNTIF(Listas!$H$2:$H$250,K83)&gt;0),OR(M83="",AND(ISNUMBER(M83),M83&gt;0)),OR(N83="",AND(ISNUMBER(N83),N83&gt;0)),OR(O83="",AND(ISNUMBER(O83),O83&gt;=0)),OR(P83="",COUNTIF(Listas!$BC$2:$BC$3,P83)&gt;0))),"Dato inválido",IF(NOT(AND(A83&lt;&gt;"",B83&lt;&gt;"",D83&lt;&gt;"",E83&lt;&gt;"",F83&lt;&gt;"",G83&lt;&gt;"",H83&lt;&gt;"",I83&lt;&gt;"",J83&lt;&gt;"",K83&lt;&gt;"",M83&lt;&gt;"")),"Incompleta","OK")))</f>
        <v/>
      </c>
    </row>
    <row r="84">
      <c r="A84" s="8" t="n"/>
      <c r="B84" s="8" t="n"/>
      <c r="C84" s="8" t="n"/>
      <c r="D84" s="8" t="n"/>
      <c r="E84" s="8" t="n"/>
      <c r="F84" s="8" t="n"/>
      <c r="G84" s="8" t="n"/>
      <c r="H84" s="8" t="n"/>
      <c r="I84" s="13" t="n"/>
      <c r="J84" s="13" t="n"/>
      <c r="K84" s="8" t="n"/>
      <c r="L84" s="15">
        <f>IFERROR(VLOOKUP(K84,Listas!$DK$2:$DL$250,2,FALSE),"")</f>
        <v/>
      </c>
      <c r="M84" s="14" t="n"/>
      <c r="N84" s="14" t="n"/>
      <c r="O84" s="16" t="n"/>
      <c r="P84" s="16" t="n"/>
      <c r="Q84" s="8" t="n"/>
      <c r="S84" s="17">
        <f>IF(NOT(OR(A84&lt;&gt;"",B84&lt;&gt;"",C84&lt;&gt;"",D84&lt;&gt;"",E84&lt;&gt;"",F84&lt;&gt;"",G84&lt;&gt;"",H84&lt;&gt;"",I84&lt;&gt;"",J84&lt;&gt;"",K84&lt;&gt;"",M84&lt;&gt;"",N84&lt;&gt;"",O84&lt;&gt;"",P84&lt;&gt;"",Q84&lt;&gt;"")),"",IF(NOT(AND(OR(B84="",COUNTIF('2. Proyectos'!$A$5:$A$54,B84)&gt;0),OR(C84="",COUNTIF(Listas!$DH$2:$DH$200,C84)&gt;0),OR(D84="",COUNTIF(Listas!$AC$2:$AC$5,D84)&gt;0),OR(F84="",COUNTIF(Listas!$W$2:$W$6,F84)&gt;0),OR(G84="",COUNTIF(Listas!$Z$2:$Z$4,G84)&gt;0),OR(H84="",COUNTIF(Listas!$AF$2:$AF$3,H84)&gt;0),OR(I84="",AND(ISNUMBER(I84),I84&gt;=2018,I84&lt;=2025)),OR(J84="",AND(ISNUMBER(J84),J84&gt;=1,J84&lt;=12)),OR(K84="",COUNTIF(Listas!$H$2:$H$250,K84)&gt;0),OR(M84="",AND(ISNUMBER(M84),M84&gt;0)),OR(N84="",AND(ISNUMBER(N84),N84&gt;0)),OR(O84="",AND(ISNUMBER(O84),O84&gt;=0)),OR(P84="",COUNTIF(Listas!$BC$2:$BC$3,P84)&gt;0))),"Dato inválido",IF(NOT(AND(A84&lt;&gt;"",B84&lt;&gt;"",D84&lt;&gt;"",E84&lt;&gt;"",F84&lt;&gt;"",G84&lt;&gt;"",H84&lt;&gt;"",I84&lt;&gt;"",J84&lt;&gt;"",K84&lt;&gt;"",M84&lt;&gt;"")),"Incompleta","OK")))</f>
        <v/>
      </c>
    </row>
    <row r="85">
      <c r="A85" s="6" t="n"/>
      <c r="B85" s="6" t="n"/>
      <c r="C85" s="6" t="n"/>
      <c r="D85" s="6" t="n"/>
      <c r="E85" s="6" t="n"/>
      <c r="F85" s="6" t="n"/>
      <c r="G85" s="6" t="n"/>
      <c r="H85" s="6" t="n"/>
      <c r="I85" s="18" t="n"/>
      <c r="J85" s="18" t="n"/>
      <c r="K85" s="6" t="n"/>
      <c r="L85" s="15">
        <f>IFERROR(VLOOKUP(K85,Listas!$DK$2:$DL$250,2,FALSE),"")</f>
        <v/>
      </c>
      <c r="M85" s="19" t="n"/>
      <c r="N85" s="19" t="n"/>
      <c r="O85" s="20" t="n"/>
      <c r="P85" s="20" t="n"/>
      <c r="Q85" s="6" t="n"/>
      <c r="S85" s="17">
        <f>IF(NOT(OR(A85&lt;&gt;"",B85&lt;&gt;"",C85&lt;&gt;"",D85&lt;&gt;"",E85&lt;&gt;"",F85&lt;&gt;"",G85&lt;&gt;"",H85&lt;&gt;"",I85&lt;&gt;"",J85&lt;&gt;"",K85&lt;&gt;"",M85&lt;&gt;"",N85&lt;&gt;"",O85&lt;&gt;"",P85&lt;&gt;"",Q85&lt;&gt;"")),"",IF(NOT(AND(OR(B85="",COUNTIF('2. Proyectos'!$A$5:$A$54,B85)&gt;0),OR(C85="",COUNTIF(Listas!$DH$2:$DH$200,C85)&gt;0),OR(D85="",COUNTIF(Listas!$AC$2:$AC$5,D85)&gt;0),OR(F85="",COUNTIF(Listas!$W$2:$W$6,F85)&gt;0),OR(G85="",COUNTIF(Listas!$Z$2:$Z$4,G85)&gt;0),OR(H85="",COUNTIF(Listas!$AF$2:$AF$3,H85)&gt;0),OR(I85="",AND(ISNUMBER(I85),I85&gt;=2018,I85&lt;=2025)),OR(J85="",AND(ISNUMBER(J85),J85&gt;=1,J85&lt;=12)),OR(K85="",COUNTIF(Listas!$H$2:$H$250,K85)&gt;0),OR(M85="",AND(ISNUMBER(M85),M85&gt;0)),OR(N85="",AND(ISNUMBER(N85),N85&gt;0)),OR(O85="",AND(ISNUMBER(O85),O85&gt;=0)),OR(P85="",COUNTIF(Listas!$BC$2:$BC$3,P85)&gt;0))),"Dato inválido",IF(NOT(AND(A85&lt;&gt;"",B85&lt;&gt;"",D85&lt;&gt;"",E85&lt;&gt;"",F85&lt;&gt;"",G85&lt;&gt;"",H85&lt;&gt;"",I85&lt;&gt;"",J85&lt;&gt;"",K85&lt;&gt;"",M85&lt;&gt;"")),"Incompleta","OK")))</f>
        <v/>
      </c>
    </row>
    <row r="86">
      <c r="A86" s="8" t="n"/>
      <c r="B86" s="8" t="n"/>
      <c r="C86" s="8" t="n"/>
      <c r="D86" s="8" t="n"/>
      <c r="E86" s="8" t="n"/>
      <c r="F86" s="8" t="n"/>
      <c r="G86" s="8" t="n"/>
      <c r="H86" s="8" t="n"/>
      <c r="I86" s="13" t="n"/>
      <c r="J86" s="13" t="n"/>
      <c r="K86" s="8" t="n"/>
      <c r="L86" s="15">
        <f>IFERROR(VLOOKUP(K86,Listas!$DK$2:$DL$250,2,FALSE),"")</f>
        <v/>
      </c>
      <c r="M86" s="14" t="n"/>
      <c r="N86" s="14" t="n"/>
      <c r="O86" s="16" t="n"/>
      <c r="P86" s="16" t="n"/>
      <c r="Q86" s="8" t="n"/>
      <c r="S86" s="17">
        <f>IF(NOT(OR(A86&lt;&gt;"",B86&lt;&gt;"",C86&lt;&gt;"",D86&lt;&gt;"",E86&lt;&gt;"",F86&lt;&gt;"",G86&lt;&gt;"",H86&lt;&gt;"",I86&lt;&gt;"",J86&lt;&gt;"",K86&lt;&gt;"",M86&lt;&gt;"",N86&lt;&gt;"",O86&lt;&gt;"",P86&lt;&gt;"",Q86&lt;&gt;"")),"",IF(NOT(AND(OR(B86="",COUNTIF('2. Proyectos'!$A$5:$A$54,B86)&gt;0),OR(C86="",COUNTIF(Listas!$DH$2:$DH$200,C86)&gt;0),OR(D86="",COUNTIF(Listas!$AC$2:$AC$5,D86)&gt;0),OR(F86="",COUNTIF(Listas!$W$2:$W$6,F86)&gt;0),OR(G86="",COUNTIF(Listas!$Z$2:$Z$4,G86)&gt;0),OR(H86="",COUNTIF(Listas!$AF$2:$AF$3,H86)&gt;0),OR(I86="",AND(ISNUMBER(I86),I86&gt;=2018,I86&lt;=2025)),OR(J86="",AND(ISNUMBER(J86),J86&gt;=1,J86&lt;=12)),OR(K86="",COUNTIF(Listas!$H$2:$H$250,K86)&gt;0),OR(M86="",AND(ISNUMBER(M86),M86&gt;0)),OR(N86="",AND(ISNUMBER(N86),N86&gt;0)),OR(O86="",AND(ISNUMBER(O86),O86&gt;=0)),OR(P86="",COUNTIF(Listas!$BC$2:$BC$3,P86)&gt;0))),"Dato inválido",IF(NOT(AND(A86&lt;&gt;"",B86&lt;&gt;"",D86&lt;&gt;"",E86&lt;&gt;"",F86&lt;&gt;"",G86&lt;&gt;"",H86&lt;&gt;"",I86&lt;&gt;"",J86&lt;&gt;"",K86&lt;&gt;"",M86&lt;&gt;"")),"Incompleta","OK")))</f>
        <v/>
      </c>
    </row>
    <row r="87">
      <c r="A87" s="6" t="n"/>
      <c r="B87" s="6" t="n"/>
      <c r="C87" s="6" t="n"/>
      <c r="D87" s="6" t="n"/>
      <c r="E87" s="6" t="n"/>
      <c r="F87" s="6" t="n"/>
      <c r="G87" s="6" t="n"/>
      <c r="H87" s="6" t="n"/>
      <c r="I87" s="18" t="n"/>
      <c r="J87" s="18" t="n"/>
      <c r="K87" s="6" t="n"/>
      <c r="L87" s="15">
        <f>IFERROR(VLOOKUP(K87,Listas!$DK$2:$DL$250,2,FALSE),"")</f>
        <v/>
      </c>
      <c r="M87" s="19" t="n"/>
      <c r="N87" s="19" t="n"/>
      <c r="O87" s="20" t="n"/>
      <c r="P87" s="20" t="n"/>
      <c r="Q87" s="6" t="n"/>
      <c r="S87" s="17">
        <f>IF(NOT(OR(A87&lt;&gt;"",B87&lt;&gt;"",C87&lt;&gt;"",D87&lt;&gt;"",E87&lt;&gt;"",F87&lt;&gt;"",G87&lt;&gt;"",H87&lt;&gt;"",I87&lt;&gt;"",J87&lt;&gt;"",K87&lt;&gt;"",M87&lt;&gt;"",N87&lt;&gt;"",O87&lt;&gt;"",P87&lt;&gt;"",Q87&lt;&gt;"")),"",IF(NOT(AND(OR(B87="",COUNTIF('2. Proyectos'!$A$5:$A$54,B87)&gt;0),OR(C87="",COUNTIF(Listas!$DH$2:$DH$200,C87)&gt;0),OR(D87="",COUNTIF(Listas!$AC$2:$AC$5,D87)&gt;0),OR(F87="",COUNTIF(Listas!$W$2:$W$6,F87)&gt;0),OR(G87="",COUNTIF(Listas!$Z$2:$Z$4,G87)&gt;0),OR(H87="",COUNTIF(Listas!$AF$2:$AF$3,H87)&gt;0),OR(I87="",AND(ISNUMBER(I87),I87&gt;=2018,I87&lt;=2025)),OR(J87="",AND(ISNUMBER(J87),J87&gt;=1,J87&lt;=12)),OR(K87="",COUNTIF(Listas!$H$2:$H$250,K87)&gt;0),OR(M87="",AND(ISNUMBER(M87),M87&gt;0)),OR(N87="",AND(ISNUMBER(N87),N87&gt;0)),OR(O87="",AND(ISNUMBER(O87),O87&gt;=0)),OR(P87="",COUNTIF(Listas!$BC$2:$BC$3,P87)&gt;0))),"Dato inválido",IF(NOT(AND(A87&lt;&gt;"",B87&lt;&gt;"",D87&lt;&gt;"",E87&lt;&gt;"",F87&lt;&gt;"",G87&lt;&gt;"",H87&lt;&gt;"",I87&lt;&gt;"",J87&lt;&gt;"",K87&lt;&gt;"",M87&lt;&gt;"")),"Incompleta","OK")))</f>
        <v/>
      </c>
    </row>
    <row r="88">
      <c r="A88" s="8" t="n"/>
      <c r="B88" s="8" t="n"/>
      <c r="C88" s="8" t="n"/>
      <c r="D88" s="8" t="n"/>
      <c r="E88" s="8" t="n"/>
      <c r="F88" s="8" t="n"/>
      <c r="G88" s="8" t="n"/>
      <c r="H88" s="8" t="n"/>
      <c r="I88" s="13" t="n"/>
      <c r="J88" s="13" t="n"/>
      <c r="K88" s="8" t="n"/>
      <c r="L88" s="15">
        <f>IFERROR(VLOOKUP(K88,Listas!$DK$2:$DL$250,2,FALSE),"")</f>
        <v/>
      </c>
      <c r="M88" s="14" t="n"/>
      <c r="N88" s="14" t="n"/>
      <c r="O88" s="16" t="n"/>
      <c r="P88" s="16" t="n"/>
      <c r="Q88" s="8" t="n"/>
      <c r="S88" s="17">
        <f>IF(NOT(OR(A88&lt;&gt;"",B88&lt;&gt;"",C88&lt;&gt;"",D88&lt;&gt;"",E88&lt;&gt;"",F88&lt;&gt;"",G88&lt;&gt;"",H88&lt;&gt;"",I88&lt;&gt;"",J88&lt;&gt;"",K88&lt;&gt;"",M88&lt;&gt;"",N88&lt;&gt;"",O88&lt;&gt;"",P88&lt;&gt;"",Q88&lt;&gt;"")),"",IF(NOT(AND(OR(B88="",COUNTIF('2. Proyectos'!$A$5:$A$54,B88)&gt;0),OR(C88="",COUNTIF(Listas!$DH$2:$DH$200,C88)&gt;0),OR(D88="",COUNTIF(Listas!$AC$2:$AC$5,D88)&gt;0),OR(F88="",COUNTIF(Listas!$W$2:$W$6,F88)&gt;0),OR(G88="",COUNTIF(Listas!$Z$2:$Z$4,G88)&gt;0),OR(H88="",COUNTIF(Listas!$AF$2:$AF$3,H88)&gt;0),OR(I88="",AND(ISNUMBER(I88),I88&gt;=2018,I88&lt;=2025)),OR(J88="",AND(ISNUMBER(J88),J88&gt;=1,J88&lt;=12)),OR(K88="",COUNTIF(Listas!$H$2:$H$250,K88)&gt;0),OR(M88="",AND(ISNUMBER(M88),M88&gt;0)),OR(N88="",AND(ISNUMBER(N88),N88&gt;0)),OR(O88="",AND(ISNUMBER(O88),O88&gt;=0)),OR(P88="",COUNTIF(Listas!$BC$2:$BC$3,P88)&gt;0))),"Dato inválido",IF(NOT(AND(A88&lt;&gt;"",B88&lt;&gt;"",D88&lt;&gt;"",E88&lt;&gt;"",F88&lt;&gt;"",G88&lt;&gt;"",H88&lt;&gt;"",I88&lt;&gt;"",J88&lt;&gt;"",K88&lt;&gt;"",M88&lt;&gt;"")),"Incompleta","OK")))</f>
        <v/>
      </c>
    </row>
    <row r="89">
      <c r="A89" s="6" t="n"/>
      <c r="B89" s="6" t="n"/>
      <c r="C89" s="6" t="n"/>
      <c r="D89" s="6" t="n"/>
      <c r="E89" s="6" t="n"/>
      <c r="F89" s="6" t="n"/>
      <c r="G89" s="6" t="n"/>
      <c r="H89" s="6" t="n"/>
      <c r="I89" s="18" t="n"/>
      <c r="J89" s="18" t="n"/>
      <c r="K89" s="6" t="n"/>
      <c r="L89" s="15">
        <f>IFERROR(VLOOKUP(K89,Listas!$DK$2:$DL$250,2,FALSE),"")</f>
        <v/>
      </c>
      <c r="M89" s="19" t="n"/>
      <c r="N89" s="19" t="n"/>
      <c r="O89" s="20" t="n"/>
      <c r="P89" s="20" t="n"/>
      <c r="Q89" s="6" t="n"/>
      <c r="S89" s="17">
        <f>IF(NOT(OR(A89&lt;&gt;"",B89&lt;&gt;"",C89&lt;&gt;"",D89&lt;&gt;"",E89&lt;&gt;"",F89&lt;&gt;"",G89&lt;&gt;"",H89&lt;&gt;"",I89&lt;&gt;"",J89&lt;&gt;"",K89&lt;&gt;"",M89&lt;&gt;"",N89&lt;&gt;"",O89&lt;&gt;"",P89&lt;&gt;"",Q89&lt;&gt;"")),"",IF(NOT(AND(OR(B89="",COUNTIF('2. Proyectos'!$A$5:$A$54,B89)&gt;0),OR(C89="",COUNTIF(Listas!$DH$2:$DH$200,C89)&gt;0),OR(D89="",COUNTIF(Listas!$AC$2:$AC$5,D89)&gt;0),OR(F89="",COUNTIF(Listas!$W$2:$W$6,F89)&gt;0),OR(G89="",COUNTIF(Listas!$Z$2:$Z$4,G89)&gt;0),OR(H89="",COUNTIF(Listas!$AF$2:$AF$3,H89)&gt;0),OR(I89="",AND(ISNUMBER(I89),I89&gt;=2018,I89&lt;=2025)),OR(J89="",AND(ISNUMBER(J89),J89&gt;=1,J89&lt;=12)),OR(K89="",COUNTIF(Listas!$H$2:$H$250,K89)&gt;0),OR(M89="",AND(ISNUMBER(M89),M89&gt;0)),OR(N89="",AND(ISNUMBER(N89),N89&gt;0)),OR(O89="",AND(ISNUMBER(O89),O89&gt;=0)),OR(P89="",COUNTIF(Listas!$BC$2:$BC$3,P89)&gt;0))),"Dato inválido",IF(NOT(AND(A89&lt;&gt;"",B89&lt;&gt;"",D89&lt;&gt;"",E89&lt;&gt;"",F89&lt;&gt;"",G89&lt;&gt;"",H89&lt;&gt;"",I89&lt;&gt;"",J89&lt;&gt;"",K89&lt;&gt;"",M89&lt;&gt;"")),"Incompleta","OK")))</f>
        <v/>
      </c>
    </row>
    <row r="90">
      <c r="A90" s="8" t="n"/>
      <c r="B90" s="8" t="n"/>
      <c r="C90" s="8" t="n"/>
      <c r="D90" s="8" t="n"/>
      <c r="E90" s="8" t="n"/>
      <c r="F90" s="8" t="n"/>
      <c r="G90" s="8" t="n"/>
      <c r="H90" s="8" t="n"/>
      <c r="I90" s="13" t="n"/>
      <c r="J90" s="13" t="n"/>
      <c r="K90" s="8" t="n"/>
      <c r="L90" s="15">
        <f>IFERROR(VLOOKUP(K90,Listas!$DK$2:$DL$250,2,FALSE),"")</f>
        <v/>
      </c>
      <c r="M90" s="14" t="n"/>
      <c r="N90" s="14" t="n"/>
      <c r="O90" s="16" t="n"/>
      <c r="P90" s="16" t="n"/>
      <c r="Q90" s="8" t="n"/>
      <c r="S90" s="17">
        <f>IF(NOT(OR(A90&lt;&gt;"",B90&lt;&gt;"",C90&lt;&gt;"",D90&lt;&gt;"",E90&lt;&gt;"",F90&lt;&gt;"",G90&lt;&gt;"",H90&lt;&gt;"",I90&lt;&gt;"",J90&lt;&gt;"",K90&lt;&gt;"",M90&lt;&gt;"",N90&lt;&gt;"",O90&lt;&gt;"",P90&lt;&gt;"",Q90&lt;&gt;"")),"",IF(NOT(AND(OR(B90="",COUNTIF('2. Proyectos'!$A$5:$A$54,B90)&gt;0),OR(C90="",COUNTIF(Listas!$DH$2:$DH$200,C90)&gt;0),OR(D90="",COUNTIF(Listas!$AC$2:$AC$5,D90)&gt;0),OR(F90="",COUNTIF(Listas!$W$2:$W$6,F90)&gt;0),OR(G90="",COUNTIF(Listas!$Z$2:$Z$4,G90)&gt;0),OR(H90="",COUNTIF(Listas!$AF$2:$AF$3,H90)&gt;0),OR(I90="",AND(ISNUMBER(I90),I90&gt;=2018,I90&lt;=2025)),OR(J90="",AND(ISNUMBER(J90),J90&gt;=1,J90&lt;=12)),OR(K90="",COUNTIF(Listas!$H$2:$H$250,K90)&gt;0),OR(M90="",AND(ISNUMBER(M90),M90&gt;0)),OR(N90="",AND(ISNUMBER(N90),N90&gt;0)),OR(O90="",AND(ISNUMBER(O90),O90&gt;=0)),OR(P90="",COUNTIF(Listas!$BC$2:$BC$3,P90)&gt;0))),"Dato inválido",IF(NOT(AND(A90&lt;&gt;"",B90&lt;&gt;"",D90&lt;&gt;"",E90&lt;&gt;"",F90&lt;&gt;"",G90&lt;&gt;"",H90&lt;&gt;"",I90&lt;&gt;"",J90&lt;&gt;"",K90&lt;&gt;"",M90&lt;&gt;"")),"Incompleta","OK")))</f>
        <v/>
      </c>
    </row>
    <row r="91">
      <c r="A91" s="6" t="n"/>
      <c r="B91" s="6" t="n"/>
      <c r="C91" s="6" t="n"/>
      <c r="D91" s="6" t="n"/>
      <c r="E91" s="6" t="n"/>
      <c r="F91" s="6" t="n"/>
      <c r="G91" s="6" t="n"/>
      <c r="H91" s="6" t="n"/>
      <c r="I91" s="18" t="n"/>
      <c r="J91" s="18" t="n"/>
      <c r="K91" s="6" t="n"/>
      <c r="L91" s="15">
        <f>IFERROR(VLOOKUP(K91,Listas!$DK$2:$DL$250,2,FALSE),"")</f>
        <v/>
      </c>
      <c r="M91" s="19" t="n"/>
      <c r="N91" s="19" t="n"/>
      <c r="O91" s="20" t="n"/>
      <c r="P91" s="20" t="n"/>
      <c r="Q91" s="6" t="n"/>
      <c r="S91" s="17">
        <f>IF(NOT(OR(A91&lt;&gt;"",B91&lt;&gt;"",C91&lt;&gt;"",D91&lt;&gt;"",E91&lt;&gt;"",F91&lt;&gt;"",G91&lt;&gt;"",H91&lt;&gt;"",I91&lt;&gt;"",J91&lt;&gt;"",K91&lt;&gt;"",M91&lt;&gt;"",N91&lt;&gt;"",O91&lt;&gt;"",P91&lt;&gt;"",Q91&lt;&gt;"")),"",IF(NOT(AND(OR(B91="",COUNTIF('2. Proyectos'!$A$5:$A$54,B91)&gt;0),OR(C91="",COUNTIF(Listas!$DH$2:$DH$200,C91)&gt;0),OR(D91="",COUNTIF(Listas!$AC$2:$AC$5,D91)&gt;0),OR(F91="",COUNTIF(Listas!$W$2:$W$6,F91)&gt;0),OR(G91="",COUNTIF(Listas!$Z$2:$Z$4,G91)&gt;0),OR(H91="",COUNTIF(Listas!$AF$2:$AF$3,H91)&gt;0),OR(I91="",AND(ISNUMBER(I91),I91&gt;=2018,I91&lt;=2025)),OR(J91="",AND(ISNUMBER(J91),J91&gt;=1,J91&lt;=12)),OR(K91="",COUNTIF(Listas!$H$2:$H$250,K91)&gt;0),OR(M91="",AND(ISNUMBER(M91),M91&gt;0)),OR(N91="",AND(ISNUMBER(N91),N91&gt;0)),OR(O91="",AND(ISNUMBER(O91),O91&gt;=0)),OR(P91="",COUNTIF(Listas!$BC$2:$BC$3,P91)&gt;0))),"Dato inválido",IF(NOT(AND(A91&lt;&gt;"",B91&lt;&gt;"",D91&lt;&gt;"",E91&lt;&gt;"",F91&lt;&gt;"",G91&lt;&gt;"",H91&lt;&gt;"",I91&lt;&gt;"",J91&lt;&gt;"",K91&lt;&gt;"",M91&lt;&gt;"")),"Incompleta","OK")))</f>
        <v/>
      </c>
    </row>
    <row r="92">
      <c r="A92" s="8" t="n"/>
      <c r="B92" s="8" t="n"/>
      <c r="C92" s="8" t="n"/>
      <c r="D92" s="8" t="n"/>
      <c r="E92" s="8" t="n"/>
      <c r="F92" s="8" t="n"/>
      <c r="G92" s="8" t="n"/>
      <c r="H92" s="8" t="n"/>
      <c r="I92" s="13" t="n"/>
      <c r="J92" s="13" t="n"/>
      <c r="K92" s="8" t="n"/>
      <c r="L92" s="15">
        <f>IFERROR(VLOOKUP(K92,Listas!$DK$2:$DL$250,2,FALSE),"")</f>
        <v/>
      </c>
      <c r="M92" s="14" t="n"/>
      <c r="N92" s="14" t="n"/>
      <c r="O92" s="16" t="n"/>
      <c r="P92" s="16" t="n"/>
      <c r="Q92" s="8" t="n"/>
      <c r="S92" s="17">
        <f>IF(NOT(OR(A92&lt;&gt;"",B92&lt;&gt;"",C92&lt;&gt;"",D92&lt;&gt;"",E92&lt;&gt;"",F92&lt;&gt;"",G92&lt;&gt;"",H92&lt;&gt;"",I92&lt;&gt;"",J92&lt;&gt;"",K92&lt;&gt;"",M92&lt;&gt;"",N92&lt;&gt;"",O92&lt;&gt;"",P92&lt;&gt;"",Q92&lt;&gt;"")),"",IF(NOT(AND(OR(B92="",COUNTIF('2. Proyectos'!$A$5:$A$54,B92)&gt;0),OR(C92="",COUNTIF(Listas!$DH$2:$DH$200,C92)&gt;0),OR(D92="",COUNTIF(Listas!$AC$2:$AC$5,D92)&gt;0),OR(F92="",COUNTIF(Listas!$W$2:$W$6,F92)&gt;0),OR(G92="",COUNTIF(Listas!$Z$2:$Z$4,G92)&gt;0),OR(H92="",COUNTIF(Listas!$AF$2:$AF$3,H92)&gt;0),OR(I92="",AND(ISNUMBER(I92),I92&gt;=2018,I92&lt;=2025)),OR(J92="",AND(ISNUMBER(J92),J92&gt;=1,J92&lt;=12)),OR(K92="",COUNTIF(Listas!$H$2:$H$250,K92)&gt;0),OR(M92="",AND(ISNUMBER(M92),M92&gt;0)),OR(N92="",AND(ISNUMBER(N92),N92&gt;0)),OR(O92="",AND(ISNUMBER(O92),O92&gt;=0)),OR(P92="",COUNTIF(Listas!$BC$2:$BC$3,P92)&gt;0))),"Dato inválido",IF(NOT(AND(A92&lt;&gt;"",B92&lt;&gt;"",D92&lt;&gt;"",E92&lt;&gt;"",F92&lt;&gt;"",G92&lt;&gt;"",H92&lt;&gt;"",I92&lt;&gt;"",J92&lt;&gt;"",K92&lt;&gt;"",M92&lt;&gt;"")),"Incompleta","OK")))</f>
        <v/>
      </c>
    </row>
    <row r="93">
      <c r="A93" s="6" t="n"/>
      <c r="B93" s="6" t="n"/>
      <c r="C93" s="6" t="n"/>
      <c r="D93" s="6" t="n"/>
      <c r="E93" s="6" t="n"/>
      <c r="F93" s="6" t="n"/>
      <c r="G93" s="6" t="n"/>
      <c r="H93" s="6" t="n"/>
      <c r="I93" s="18" t="n"/>
      <c r="J93" s="18" t="n"/>
      <c r="K93" s="6" t="n"/>
      <c r="L93" s="15">
        <f>IFERROR(VLOOKUP(K93,Listas!$DK$2:$DL$250,2,FALSE),"")</f>
        <v/>
      </c>
      <c r="M93" s="19" t="n"/>
      <c r="N93" s="19" t="n"/>
      <c r="O93" s="20" t="n"/>
      <c r="P93" s="20" t="n"/>
      <c r="Q93" s="6" t="n"/>
      <c r="S93" s="17">
        <f>IF(NOT(OR(A93&lt;&gt;"",B93&lt;&gt;"",C93&lt;&gt;"",D93&lt;&gt;"",E93&lt;&gt;"",F93&lt;&gt;"",G93&lt;&gt;"",H93&lt;&gt;"",I93&lt;&gt;"",J93&lt;&gt;"",K93&lt;&gt;"",M93&lt;&gt;"",N93&lt;&gt;"",O93&lt;&gt;"",P93&lt;&gt;"",Q93&lt;&gt;"")),"",IF(NOT(AND(OR(B93="",COUNTIF('2. Proyectos'!$A$5:$A$54,B93)&gt;0),OR(C93="",COUNTIF(Listas!$DH$2:$DH$200,C93)&gt;0),OR(D93="",COUNTIF(Listas!$AC$2:$AC$5,D93)&gt;0),OR(F93="",COUNTIF(Listas!$W$2:$W$6,F93)&gt;0),OR(G93="",COUNTIF(Listas!$Z$2:$Z$4,G93)&gt;0),OR(H93="",COUNTIF(Listas!$AF$2:$AF$3,H93)&gt;0),OR(I93="",AND(ISNUMBER(I93),I93&gt;=2018,I93&lt;=2025)),OR(J93="",AND(ISNUMBER(J93),J93&gt;=1,J93&lt;=12)),OR(K93="",COUNTIF(Listas!$H$2:$H$250,K93)&gt;0),OR(M93="",AND(ISNUMBER(M93),M93&gt;0)),OR(N93="",AND(ISNUMBER(N93),N93&gt;0)),OR(O93="",AND(ISNUMBER(O93),O93&gt;=0)),OR(P93="",COUNTIF(Listas!$BC$2:$BC$3,P93)&gt;0))),"Dato inválido",IF(NOT(AND(A93&lt;&gt;"",B93&lt;&gt;"",D93&lt;&gt;"",E93&lt;&gt;"",F93&lt;&gt;"",G93&lt;&gt;"",H93&lt;&gt;"",I93&lt;&gt;"",J93&lt;&gt;"",K93&lt;&gt;"",M93&lt;&gt;"")),"Incompleta","OK")))</f>
        <v/>
      </c>
    </row>
    <row r="94">
      <c r="A94" s="8" t="n"/>
      <c r="B94" s="8" t="n"/>
      <c r="C94" s="8" t="n"/>
      <c r="D94" s="8" t="n"/>
      <c r="E94" s="8" t="n"/>
      <c r="F94" s="8" t="n"/>
      <c r="G94" s="8" t="n"/>
      <c r="H94" s="8" t="n"/>
      <c r="I94" s="13" t="n"/>
      <c r="J94" s="13" t="n"/>
      <c r="K94" s="8" t="n"/>
      <c r="L94" s="15">
        <f>IFERROR(VLOOKUP(K94,Listas!$DK$2:$DL$250,2,FALSE),"")</f>
        <v/>
      </c>
      <c r="M94" s="14" t="n"/>
      <c r="N94" s="14" t="n"/>
      <c r="O94" s="16" t="n"/>
      <c r="P94" s="16" t="n"/>
      <c r="Q94" s="8" t="n"/>
      <c r="S94" s="17">
        <f>IF(NOT(OR(A94&lt;&gt;"",B94&lt;&gt;"",C94&lt;&gt;"",D94&lt;&gt;"",E94&lt;&gt;"",F94&lt;&gt;"",G94&lt;&gt;"",H94&lt;&gt;"",I94&lt;&gt;"",J94&lt;&gt;"",K94&lt;&gt;"",M94&lt;&gt;"",N94&lt;&gt;"",O94&lt;&gt;"",P94&lt;&gt;"",Q94&lt;&gt;"")),"",IF(NOT(AND(OR(B94="",COUNTIF('2. Proyectos'!$A$5:$A$54,B94)&gt;0),OR(C94="",COUNTIF(Listas!$DH$2:$DH$200,C94)&gt;0),OR(D94="",COUNTIF(Listas!$AC$2:$AC$5,D94)&gt;0),OR(F94="",COUNTIF(Listas!$W$2:$W$6,F94)&gt;0),OR(G94="",COUNTIF(Listas!$Z$2:$Z$4,G94)&gt;0),OR(H94="",COUNTIF(Listas!$AF$2:$AF$3,H94)&gt;0),OR(I94="",AND(ISNUMBER(I94),I94&gt;=2018,I94&lt;=2025)),OR(J94="",AND(ISNUMBER(J94),J94&gt;=1,J94&lt;=12)),OR(K94="",COUNTIF(Listas!$H$2:$H$250,K94)&gt;0),OR(M94="",AND(ISNUMBER(M94),M94&gt;0)),OR(N94="",AND(ISNUMBER(N94),N94&gt;0)),OR(O94="",AND(ISNUMBER(O94),O94&gt;=0)),OR(P94="",COUNTIF(Listas!$BC$2:$BC$3,P94)&gt;0))),"Dato inválido",IF(NOT(AND(A94&lt;&gt;"",B94&lt;&gt;"",D94&lt;&gt;"",E94&lt;&gt;"",F94&lt;&gt;"",G94&lt;&gt;"",H94&lt;&gt;"",I94&lt;&gt;"",J94&lt;&gt;"",K94&lt;&gt;"",M94&lt;&gt;"")),"Incompleta","OK")))</f>
        <v/>
      </c>
    </row>
    <row r="95">
      <c r="A95" s="6" t="n"/>
      <c r="B95" s="6" t="n"/>
      <c r="C95" s="6" t="n"/>
      <c r="D95" s="6" t="n"/>
      <c r="E95" s="6" t="n"/>
      <c r="F95" s="6" t="n"/>
      <c r="G95" s="6" t="n"/>
      <c r="H95" s="6" t="n"/>
      <c r="I95" s="18" t="n"/>
      <c r="J95" s="18" t="n"/>
      <c r="K95" s="6" t="n"/>
      <c r="L95" s="15">
        <f>IFERROR(VLOOKUP(K95,Listas!$DK$2:$DL$250,2,FALSE),"")</f>
        <v/>
      </c>
      <c r="M95" s="19" t="n"/>
      <c r="N95" s="19" t="n"/>
      <c r="O95" s="20" t="n"/>
      <c r="P95" s="20" t="n"/>
      <c r="Q95" s="6" t="n"/>
      <c r="S95" s="17">
        <f>IF(NOT(OR(A95&lt;&gt;"",B95&lt;&gt;"",C95&lt;&gt;"",D95&lt;&gt;"",E95&lt;&gt;"",F95&lt;&gt;"",G95&lt;&gt;"",H95&lt;&gt;"",I95&lt;&gt;"",J95&lt;&gt;"",K95&lt;&gt;"",M95&lt;&gt;"",N95&lt;&gt;"",O95&lt;&gt;"",P95&lt;&gt;"",Q95&lt;&gt;"")),"",IF(NOT(AND(OR(B95="",COUNTIF('2. Proyectos'!$A$5:$A$54,B95)&gt;0),OR(C95="",COUNTIF(Listas!$DH$2:$DH$200,C95)&gt;0),OR(D95="",COUNTIF(Listas!$AC$2:$AC$5,D95)&gt;0),OR(F95="",COUNTIF(Listas!$W$2:$W$6,F95)&gt;0),OR(G95="",COUNTIF(Listas!$Z$2:$Z$4,G95)&gt;0),OR(H95="",COUNTIF(Listas!$AF$2:$AF$3,H95)&gt;0),OR(I95="",AND(ISNUMBER(I95),I95&gt;=2018,I95&lt;=2025)),OR(J95="",AND(ISNUMBER(J95),J95&gt;=1,J95&lt;=12)),OR(K95="",COUNTIF(Listas!$H$2:$H$250,K95)&gt;0),OR(M95="",AND(ISNUMBER(M95),M95&gt;0)),OR(N95="",AND(ISNUMBER(N95),N95&gt;0)),OR(O95="",AND(ISNUMBER(O95),O95&gt;=0)),OR(P95="",COUNTIF(Listas!$BC$2:$BC$3,P95)&gt;0))),"Dato inválido",IF(NOT(AND(A95&lt;&gt;"",B95&lt;&gt;"",D95&lt;&gt;"",E95&lt;&gt;"",F95&lt;&gt;"",G95&lt;&gt;"",H95&lt;&gt;"",I95&lt;&gt;"",J95&lt;&gt;"",K95&lt;&gt;"",M95&lt;&gt;"")),"Incompleta","OK")))</f>
        <v/>
      </c>
    </row>
    <row r="96">
      <c r="A96" s="8" t="n"/>
      <c r="B96" s="8" t="n"/>
      <c r="C96" s="8" t="n"/>
      <c r="D96" s="8" t="n"/>
      <c r="E96" s="8" t="n"/>
      <c r="F96" s="8" t="n"/>
      <c r="G96" s="8" t="n"/>
      <c r="H96" s="8" t="n"/>
      <c r="I96" s="13" t="n"/>
      <c r="J96" s="13" t="n"/>
      <c r="K96" s="8" t="n"/>
      <c r="L96" s="15">
        <f>IFERROR(VLOOKUP(K96,Listas!$DK$2:$DL$250,2,FALSE),"")</f>
        <v/>
      </c>
      <c r="M96" s="14" t="n"/>
      <c r="N96" s="14" t="n"/>
      <c r="O96" s="16" t="n"/>
      <c r="P96" s="16" t="n"/>
      <c r="Q96" s="8" t="n"/>
      <c r="S96" s="17">
        <f>IF(NOT(OR(A96&lt;&gt;"",B96&lt;&gt;"",C96&lt;&gt;"",D96&lt;&gt;"",E96&lt;&gt;"",F96&lt;&gt;"",G96&lt;&gt;"",H96&lt;&gt;"",I96&lt;&gt;"",J96&lt;&gt;"",K96&lt;&gt;"",M96&lt;&gt;"",N96&lt;&gt;"",O96&lt;&gt;"",P96&lt;&gt;"",Q96&lt;&gt;"")),"",IF(NOT(AND(OR(B96="",COUNTIF('2. Proyectos'!$A$5:$A$54,B96)&gt;0),OR(C96="",COUNTIF(Listas!$DH$2:$DH$200,C96)&gt;0),OR(D96="",COUNTIF(Listas!$AC$2:$AC$5,D96)&gt;0),OR(F96="",COUNTIF(Listas!$W$2:$W$6,F96)&gt;0),OR(G96="",COUNTIF(Listas!$Z$2:$Z$4,G96)&gt;0),OR(H96="",COUNTIF(Listas!$AF$2:$AF$3,H96)&gt;0),OR(I96="",AND(ISNUMBER(I96),I96&gt;=2018,I96&lt;=2025)),OR(J96="",AND(ISNUMBER(J96),J96&gt;=1,J96&lt;=12)),OR(K96="",COUNTIF(Listas!$H$2:$H$250,K96)&gt;0),OR(M96="",AND(ISNUMBER(M96),M96&gt;0)),OR(N96="",AND(ISNUMBER(N96),N96&gt;0)),OR(O96="",AND(ISNUMBER(O96),O96&gt;=0)),OR(P96="",COUNTIF(Listas!$BC$2:$BC$3,P96)&gt;0))),"Dato inválido",IF(NOT(AND(A96&lt;&gt;"",B96&lt;&gt;"",D96&lt;&gt;"",E96&lt;&gt;"",F96&lt;&gt;"",G96&lt;&gt;"",H96&lt;&gt;"",I96&lt;&gt;"",J96&lt;&gt;"",K96&lt;&gt;"",M96&lt;&gt;"")),"Incompleta","OK")))</f>
        <v/>
      </c>
    </row>
    <row r="97">
      <c r="A97" s="6" t="n"/>
      <c r="B97" s="6" t="n"/>
      <c r="C97" s="6" t="n"/>
      <c r="D97" s="6" t="n"/>
      <c r="E97" s="6" t="n"/>
      <c r="F97" s="6" t="n"/>
      <c r="G97" s="6" t="n"/>
      <c r="H97" s="6" t="n"/>
      <c r="I97" s="18" t="n"/>
      <c r="J97" s="18" t="n"/>
      <c r="K97" s="6" t="n"/>
      <c r="L97" s="15">
        <f>IFERROR(VLOOKUP(K97,Listas!$DK$2:$DL$250,2,FALSE),"")</f>
        <v/>
      </c>
      <c r="M97" s="19" t="n"/>
      <c r="N97" s="19" t="n"/>
      <c r="O97" s="20" t="n"/>
      <c r="P97" s="20" t="n"/>
      <c r="Q97" s="6" t="n"/>
      <c r="S97" s="17">
        <f>IF(NOT(OR(A97&lt;&gt;"",B97&lt;&gt;"",C97&lt;&gt;"",D97&lt;&gt;"",E97&lt;&gt;"",F97&lt;&gt;"",G97&lt;&gt;"",H97&lt;&gt;"",I97&lt;&gt;"",J97&lt;&gt;"",K97&lt;&gt;"",M97&lt;&gt;"",N97&lt;&gt;"",O97&lt;&gt;"",P97&lt;&gt;"",Q97&lt;&gt;"")),"",IF(NOT(AND(OR(B97="",COUNTIF('2. Proyectos'!$A$5:$A$54,B97)&gt;0),OR(C97="",COUNTIF(Listas!$DH$2:$DH$200,C97)&gt;0),OR(D97="",COUNTIF(Listas!$AC$2:$AC$5,D97)&gt;0),OR(F97="",COUNTIF(Listas!$W$2:$W$6,F97)&gt;0),OR(G97="",COUNTIF(Listas!$Z$2:$Z$4,G97)&gt;0),OR(H97="",COUNTIF(Listas!$AF$2:$AF$3,H97)&gt;0),OR(I97="",AND(ISNUMBER(I97),I97&gt;=2018,I97&lt;=2025)),OR(J97="",AND(ISNUMBER(J97),J97&gt;=1,J97&lt;=12)),OR(K97="",COUNTIF(Listas!$H$2:$H$250,K97)&gt;0),OR(M97="",AND(ISNUMBER(M97),M97&gt;0)),OR(N97="",AND(ISNUMBER(N97),N97&gt;0)),OR(O97="",AND(ISNUMBER(O97),O97&gt;=0)),OR(P97="",COUNTIF(Listas!$BC$2:$BC$3,P97)&gt;0))),"Dato inválido",IF(NOT(AND(A97&lt;&gt;"",B97&lt;&gt;"",D97&lt;&gt;"",E97&lt;&gt;"",F97&lt;&gt;"",G97&lt;&gt;"",H97&lt;&gt;"",I97&lt;&gt;"",J97&lt;&gt;"",K97&lt;&gt;"",M97&lt;&gt;"")),"Incompleta","OK")))</f>
        <v/>
      </c>
    </row>
    <row r="98">
      <c r="A98" s="8" t="n"/>
      <c r="B98" s="8" t="n"/>
      <c r="C98" s="8" t="n"/>
      <c r="D98" s="8" t="n"/>
      <c r="E98" s="8" t="n"/>
      <c r="F98" s="8" t="n"/>
      <c r="G98" s="8" t="n"/>
      <c r="H98" s="8" t="n"/>
      <c r="I98" s="13" t="n"/>
      <c r="J98" s="13" t="n"/>
      <c r="K98" s="8" t="n"/>
      <c r="L98" s="15">
        <f>IFERROR(VLOOKUP(K98,Listas!$DK$2:$DL$250,2,FALSE),"")</f>
        <v/>
      </c>
      <c r="M98" s="14" t="n"/>
      <c r="N98" s="14" t="n"/>
      <c r="O98" s="16" t="n"/>
      <c r="P98" s="16" t="n"/>
      <c r="Q98" s="8" t="n"/>
      <c r="S98" s="17">
        <f>IF(NOT(OR(A98&lt;&gt;"",B98&lt;&gt;"",C98&lt;&gt;"",D98&lt;&gt;"",E98&lt;&gt;"",F98&lt;&gt;"",G98&lt;&gt;"",H98&lt;&gt;"",I98&lt;&gt;"",J98&lt;&gt;"",K98&lt;&gt;"",M98&lt;&gt;"",N98&lt;&gt;"",O98&lt;&gt;"",P98&lt;&gt;"",Q98&lt;&gt;"")),"",IF(NOT(AND(OR(B98="",COUNTIF('2. Proyectos'!$A$5:$A$54,B98)&gt;0),OR(C98="",COUNTIF(Listas!$DH$2:$DH$200,C98)&gt;0),OR(D98="",COUNTIF(Listas!$AC$2:$AC$5,D98)&gt;0),OR(F98="",COUNTIF(Listas!$W$2:$W$6,F98)&gt;0),OR(G98="",COUNTIF(Listas!$Z$2:$Z$4,G98)&gt;0),OR(H98="",COUNTIF(Listas!$AF$2:$AF$3,H98)&gt;0),OR(I98="",AND(ISNUMBER(I98),I98&gt;=2018,I98&lt;=2025)),OR(J98="",AND(ISNUMBER(J98),J98&gt;=1,J98&lt;=12)),OR(K98="",COUNTIF(Listas!$H$2:$H$250,K98)&gt;0),OR(M98="",AND(ISNUMBER(M98),M98&gt;0)),OR(N98="",AND(ISNUMBER(N98),N98&gt;0)),OR(O98="",AND(ISNUMBER(O98),O98&gt;=0)),OR(P98="",COUNTIF(Listas!$BC$2:$BC$3,P98)&gt;0))),"Dato inválido",IF(NOT(AND(A98&lt;&gt;"",B98&lt;&gt;"",D98&lt;&gt;"",E98&lt;&gt;"",F98&lt;&gt;"",G98&lt;&gt;"",H98&lt;&gt;"",I98&lt;&gt;"",J98&lt;&gt;"",K98&lt;&gt;"",M98&lt;&gt;"")),"Incompleta","OK")))</f>
        <v/>
      </c>
    </row>
    <row r="99">
      <c r="A99" s="6" t="n"/>
      <c r="B99" s="6" t="n"/>
      <c r="C99" s="6" t="n"/>
      <c r="D99" s="6" t="n"/>
      <c r="E99" s="6" t="n"/>
      <c r="F99" s="6" t="n"/>
      <c r="G99" s="6" t="n"/>
      <c r="H99" s="6" t="n"/>
      <c r="I99" s="18" t="n"/>
      <c r="J99" s="18" t="n"/>
      <c r="K99" s="6" t="n"/>
      <c r="L99" s="15">
        <f>IFERROR(VLOOKUP(K99,Listas!$DK$2:$DL$250,2,FALSE),"")</f>
        <v/>
      </c>
      <c r="M99" s="19" t="n"/>
      <c r="N99" s="19" t="n"/>
      <c r="O99" s="20" t="n"/>
      <c r="P99" s="20" t="n"/>
      <c r="Q99" s="6" t="n"/>
      <c r="S99" s="17">
        <f>IF(NOT(OR(A99&lt;&gt;"",B99&lt;&gt;"",C99&lt;&gt;"",D99&lt;&gt;"",E99&lt;&gt;"",F99&lt;&gt;"",G99&lt;&gt;"",H99&lt;&gt;"",I99&lt;&gt;"",J99&lt;&gt;"",K99&lt;&gt;"",M99&lt;&gt;"",N99&lt;&gt;"",O99&lt;&gt;"",P99&lt;&gt;"",Q99&lt;&gt;"")),"",IF(NOT(AND(OR(B99="",COUNTIF('2. Proyectos'!$A$5:$A$54,B99)&gt;0),OR(C99="",COUNTIF(Listas!$DH$2:$DH$200,C99)&gt;0),OR(D99="",COUNTIF(Listas!$AC$2:$AC$5,D99)&gt;0),OR(F99="",COUNTIF(Listas!$W$2:$W$6,F99)&gt;0),OR(G99="",COUNTIF(Listas!$Z$2:$Z$4,G99)&gt;0),OR(H99="",COUNTIF(Listas!$AF$2:$AF$3,H99)&gt;0),OR(I99="",AND(ISNUMBER(I99),I99&gt;=2018,I99&lt;=2025)),OR(J99="",AND(ISNUMBER(J99),J99&gt;=1,J99&lt;=12)),OR(K99="",COUNTIF(Listas!$H$2:$H$250,K99)&gt;0),OR(M99="",AND(ISNUMBER(M99),M99&gt;0)),OR(N99="",AND(ISNUMBER(N99),N99&gt;0)),OR(O99="",AND(ISNUMBER(O99),O99&gt;=0)),OR(P99="",COUNTIF(Listas!$BC$2:$BC$3,P99)&gt;0))),"Dato inválido",IF(NOT(AND(A99&lt;&gt;"",B99&lt;&gt;"",D99&lt;&gt;"",E99&lt;&gt;"",F99&lt;&gt;"",G99&lt;&gt;"",H99&lt;&gt;"",I99&lt;&gt;"",J99&lt;&gt;"",K99&lt;&gt;"",M99&lt;&gt;"")),"Incompleta","OK")))</f>
        <v/>
      </c>
    </row>
    <row r="100">
      <c r="A100" s="8" t="n"/>
      <c r="B100" s="8" t="n"/>
      <c r="C100" s="8" t="n"/>
      <c r="D100" s="8" t="n"/>
      <c r="E100" s="8" t="n"/>
      <c r="F100" s="8" t="n"/>
      <c r="G100" s="8" t="n"/>
      <c r="H100" s="8" t="n"/>
      <c r="I100" s="13" t="n"/>
      <c r="J100" s="13" t="n"/>
      <c r="K100" s="8" t="n"/>
      <c r="L100" s="15">
        <f>IFERROR(VLOOKUP(K100,Listas!$DK$2:$DL$250,2,FALSE),"")</f>
        <v/>
      </c>
      <c r="M100" s="14" t="n"/>
      <c r="N100" s="14" t="n"/>
      <c r="O100" s="16" t="n"/>
      <c r="P100" s="16" t="n"/>
      <c r="Q100" s="8" t="n"/>
      <c r="S100" s="17">
        <f>IF(NOT(OR(A100&lt;&gt;"",B100&lt;&gt;"",C100&lt;&gt;"",D100&lt;&gt;"",E100&lt;&gt;"",F100&lt;&gt;"",G100&lt;&gt;"",H100&lt;&gt;"",I100&lt;&gt;"",J100&lt;&gt;"",K100&lt;&gt;"",M100&lt;&gt;"",N100&lt;&gt;"",O100&lt;&gt;"",P100&lt;&gt;"",Q100&lt;&gt;"")),"",IF(NOT(AND(OR(B100="",COUNTIF('2. Proyectos'!$A$5:$A$54,B100)&gt;0),OR(C100="",COUNTIF(Listas!$DH$2:$DH$200,C100)&gt;0),OR(D100="",COUNTIF(Listas!$AC$2:$AC$5,D100)&gt;0),OR(F100="",COUNTIF(Listas!$W$2:$W$6,F100)&gt;0),OR(G100="",COUNTIF(Listas!$Z$2:$Z$4,G100)&gt;0),OR(H100="",COUNTIF(Listas!$AF$2:$AF$3,H100)&gt;0),OR(I100="",AND(ISNUMBER(I100),I100&gt;=2018,I100&lt;=2025)),OR(J100="",AND(ISNUMBER(J100),J100&gt;=1,J100&lt;=12)),OR(K100="",COUNTIF(Listas!$H$2:$H$250,K100)&gt;0),OR(M100="",AND(ISNUMBER(M100),M100&gt;0)),OR(N100="",AND(ISNUMBER(N100),N100&gt;0)),OR(O100="",AND(ISNUMBER(O100),O100&gt;=0)),OR(P100="",COUNTIF(Listas!$BC$2:$BC$3,P100)&gt;0))),"Dato inválido",IF(NOT(AND(A100&lt;&gt;"",B100&lt;&gt;"",D100&lt;&gt;"",E100&lt;&gt;"",F100&lt;&gt;"",G100&lt;&gt;"",H100&lt;&gt;"",I100&lt;&gt;"",J100&lt;&gt;"",K100&lt;&gt;"",M100&lt;&gt;"")),"Incompleta","OK")))</f>
        <v/>
      </c>
    </row>
    <row r="101">
      <c r="A101" s="6" t="n"/>
      <c r="B101" s="6" t="n"/>
      <c r="C101" s="6" t="n"/>
      <c r="D101" s="6" t="n"/>
      <c r="E101" s="6" t="n"/>
      <c r="F101" s="6" t="n"/>
      <c r="G101" s="6" t="n"/>
      <c r="H101" s="6" t="n"/>
      <c r="I101" s="18" t="n"/>
      <c r="J101" s="18" t="n"/>
      <c r="K101" s="6" t="n"/>
      <c r="L101" s="15">
        <f>IFERROR(VLOOKUP(K101,Listas!$DK$2:$DL$250,2,FALSE),"")</f>
        <v/>
      </c>
      <c r="M101" s="19" t="n"/>
      <c r="N101" s="19" t="n"/>
      <c r="O101" s="20" t="n"/>
      <c r="P101" s="20" t="n"/>
      <c r="Q101" s="6" t="n"/>
      <c r="S101" s="17">
        <f>IF(NOT(OR(A101&lt;&gt;"",B101&lt;&gt;"",C101&lt;&gt;"",D101&lt;&gt;"",E101&lt;&gt;"",F101&lt;&gt;"",G101&lt;&gt;"",H101&lt;&gt;"",I101&lt;&gt;"",J101&lt;&gt;"",K101&lt;&gt;"",M101&lt;&gt;"",N101&lt;&gt;"",O101&lt;&gt;"",P101&lt;&gt;"",Q101&lt;&gt;"")),"",IF(NOT(AND(OR(B101="",COUNTIF('2. Proyectos'!$A$5:$A$54,B101)&gt;0),OR(C101="",COUNTIF(Listas!$DH$2:$DH$200,C101)&gt;0),OR(D101="",COUNTIF(Listas!$AC$2:$AC$5,D101)&gt;0),OR(F101="",COUNTIF(Listas!$W$2:$W$6,F101)&gt;0),OR(G101="",COUNTIF(Listas!$Z$2:$Z$4,G101)&gt;0),OR(H101="",COUNTIF(Listas!$AF$2:$AF$3,H101)&gt;0),OR(I101="",AND(ISNUMBER(I101),I101&gt;=2018,I101&lt;=2025)),OR(J101="",AND(ISNUMBER(J101),J101&gt;=1,J101&lt;=12)),OR(K101="",COUNTIF(Listas!$H$2:$H$250,K101)&gt;0),OR(M101="",AND(ISNUMBER(M101),M101&gt;0)),OR(N101="",AND(ISNUMBER(N101),N101&gt;0)),OR(O101="",AND(ISNUMBER(O101),O101&gt;=0)),OR(P101="",COUNTIF(Listas!$BC$2:$BC$3,P101)&gt;0))),"Dato inválido",IF(NOT(AND(A101&lt;&gt;"",B101&lt;&gt;"",D101&lt;&gt;"",E101&lt;&gt;"",F101&lt;&gt;"",G101&lt;&gt;"",H101&lt;&gt;"",I101&lt;&gt;"",J101&lt;&gt;"",K101&lt;&gt;"",M101&lt;&gt;"")),"Incompleta","OK")))</f>
        <v/>
      </c>
    </row>
    <row r="102">
      <c r="A102" s="8" t="n"/>
      <c r="B102" s="8" t="n"/>
      <c r="C102" s="8" t="n"/>
      <c r="D102" s="8" t="n"/>
      <c r="E102" s="8" t="n"/>
      <c r="F102" s="8" t="n"/>
      <c r="G102" s="8" t="n"/>
      <c r="H102" s="8" t="n"/>
      <c r="I102" s="13" t="n"/>
      <c r="J102" s="13" t="n"/>
      <c r="K102" s="8" t="n"/>
      <c r="L102" s="15">
        <f>IFERROR(VLOOKUP(K102,Listas!$DK$2:$DL$250,2,FALSE),"")</f>
        <v/>
      </c>
      <c r="M102" s="14" t="n"/>
      <c r="N102" s="14" t="n"/>
      <c r="O102" s="16" t="n"/>
      <c r="P102" s="16" t="n"/>
      <c r="Q102" s="8" t="n"/>
      <c r="S102" s="17">
        <f>IF(NOT(OR(A102&lt;&gt;"",B102&lt;&gt;"",C102&lt;&gt;"",D102&lt;&gt;"",E102&lt;&gt;"",F102&lt;&gt;"",G102&lt;&gt;"",H102&lt;&gt;"",I102&lt;&gt;"",J102&lt;&gt;"",K102&lt;&gt;"",M102&lt;&gt;"",N102&lt;&gt;"",O102&lt;&gt;"",P102&lt;&gt;"",Q102&lt;&gt;"")),"",IF(NOT(AND(OR(B102="",COUNTIF('2. Proyectos'!$A$5:$A$54,B102)&gt;0),OR(C102="",COUNTIF(Listas!$DH$2:$DH$200,C102)&gt;0),OR(D102="",COUNTIF(Listas!$AC$2:$AC$5,D102)&gt;0),OR(F102="",COUNTIF(Listas!$W$2:$W$6,F102)&gt;0),OR(G102="",COUNTIF(Listas!$Z$2:$Z$4,G102)&gt;0),OR(H102="",COUNTIF(Listas!$AF$2:$AF$3,H102)&gt;0),OR(I102="",AND(ISNUMBER(I102),I102&gt;=2018,I102&lt;=2025)),OR(J102="",AND(ISNUMBER(J102),J102&gt;=1,J102&lt;=12)),OR(K102="",COUNTIF(Listas!$H$2:$H$250,K102)&gt;0),OR(M102="",AND(ISNUMBER(M102),M102&gt;0)),OR(N102="",AND(ISNUMBER(N102),N102&gt;0)),OR(O102="",AND(ISNUMBER(O102),O102&gt;=0)),OR(P102="",COUNTIF(Listas!$BC$2:$BC$3,P102)&gt;0))),"Dato inválido",IF(NOT(AND(A102&lt;&gt;"",B102&lt;&gt;"",D102&lt;&gt;"",E102&lt;&gt;"",F102&lt;&gt;"",G102&lt;&gt;"",H102&lt;&gt;"",I102&lt;&gt;"",J102&lt;&gt;"",K102&lt;&gt;"",M102&lt;&gt;"")),"Incompleta","OK")))</f>
        <v/>
      </c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18" t="n"/>
      <c r="J103" s="18" t="n"/>
      <c r="K103" s="6" t="n"/>
      <c r="L103" s="15">
        <f>IFERROR(VLOOKUP(K103,Listas!$DK$2:$DL$250,2,FALSE),"")</f>
        <v/>
      </c>
      <c r="M103" s="19" t="n"/>
      <c r="N103" s="19" t="n"/>
      <c r="O103" s="20" t="n"/>
      <c r="P103" s="20" t="n"/>
      <c r="Q103" s="6" t="n"/>
      <c r="S103" s="17">
        <f>IF(NOT(OR(A103&lt;&gt;"",B103&lt;&gt;"",C103&lt;&gt;"",D103&lt;&gt;"",E103&lt;&gt;"",F103&lt;&gt;"",G103&lt;&gt;"",H103&lt;&gt;"",I103&lt;&gt;"",J103&lt;&gt;"",K103&lt;&gt;"",M103&lt;&gt;"",N103&lt;&gt;"",O103&lt;&gt;"",P103&lt;&gt;"",Q103&lt;&gt;"")),"",IF(NOT(AND(OR(B103="",COUNTIF('2. Proyectos'!$A$5:$A$54,B103)&gt;0),OR(C103="",COUNTIF(Listas!$DH$2:$DH$200,C103)&gt;0),OR(D103="",COUNTIF(Listas!$AC$2:$AC$5,D103)&gt;0),OR(F103="",COUNTIF(Listas!$W$2:$W$6,F103)&gt;0),OR(G103="",COUNTIF(Listas!$Z$2:$Z$4,G103)&gt;0),OR(H103="",COUNTIF(Listas!$AF$2:$AF$3,H103)&gt;0),OR(I103="",AND(ISNUMBER(I103),I103&gt;=2018,I103&lt;=2025)),OR(J103="",AND(ISNUMBER(J103),J103&gt;=1,J103&lt;=12)),OR(K103="",COUNTIF(Listas!$H$2:$H$250,K103)&gt;0),OR(M103="",AND(ISNUMBER(M103),M103&gt;0)),OR(N103="",AND(ISNUMBER(N103),N103&gt;0)),OR(O103="",AND(ISNUMBER(O103),O103&gt;=0)),OR(P103="",COUNTIF(Listas!$BC$2:$BC$3,P103)&gt;0))),"Dato inválido",IF(NOT(AND(A103&lt;&gt;"",B103&lt;&gt;"",D103&lt;&gt;"",E103&lt;&gt;"",F103&lt;&gt;"",G103&lt;&gt;"",H103&lt;&gt;"",I103&lt;&gt;"",J103&lt;&gt;"",K103&lt;&gt;"",M103&lt;&gt;"")),"Incompleta","OK")))</f>
        <v/>
      </c>
    </row>
    <row r="104">
      <c r="A104" s="8" t="n"/>
      <c r="B104" s="8" t="n"/>
      <c r="C104" s="8" t="n"/>
      <c r="D104" s="8" t="n"/>
      <c r="E104" s="8" t="n"/>
      <c r="F104" s="8" t="n"/>
      <c r="G104" s="8" t="n"/>
      <c r="H104" s="8" t="n"/>
      <c r="I104" s="13" t="n"/>
      <c r="J104" s="13" t="n"/>
      <c r="K104" s="8" t="n"/>
      <c r="L104" s="15">
        <f>IFERROR(VLOOKUP(K104,Listas!$DK$2:$DL$250,2,FALSE),"")</f>
        <v/>
      </c>
      <c r="M104" s="14" t="n"/>
      <c r="N104" s="14" t="n"/>
      <c r="O104" s="16" t="n"/>
      <c r="P104" s="16" t="n"/>
      <c r="Q104" s="8" t="n"/>
      <c r="S104" s="17">
        <f>IF(NOT(OR(A104&lt;&gt;"",B104&lt;&gt;"",C104&lt;&gt;"",D104&lt;&gt;"",E104&lt;&gt;"",F104&lt;&gt;"",G104&lt;&gt;"",H104&lt;&gt;"",I104&lt;&gt;"",J104&lt;&gt;"",K104&lt;&gt;"",M104&lt;&gt;"",N104&lt;&gt;"",O104&lt;&gt;"",P104&lt;&gt;"",Q104&lt;&gt;"")),"",IF(NOT(AND(OR(B104="",COUNTIF('2. Proyectos'!$A$5:$A$54,B104)&gt;0),OR(C104="",COUNTIF(Listas!$DH$2:$DH$200,C104)&gt;0),OR(D104="",COUNTIF(Listas!$AC$2:$AC$5,D104)&gt;0),OR(F104="",COUNTIF(Listas!$W$2:$W$6,F104)&gt;0),OR(G104="",COUNTIF(Listas!$Z$2:$Z$4,G104)&gt;0),OR(H104="",COUNTIF(Listas!$AF$2:$AF$3,H104)&gt;0),OR(I104="",AND(ISNUMBER(I104),I104&gt;=2018,I104&lt;=2025)),OR(J104="",AND(ISNUMBER(J104),J104&gt;=1,J104&lt;=12)),OR(K104="",COUNTIF(Listas!$H$2:$H$250,K104)&gt;0),OR(M104="",AND(ISNUMBER(M104),M104&gt;0)),OR(N104="",AND(ISNUMBER(N104),N104&gt;0)),OR(O104="",AND(ISNUMBER(O104),O104&gt;=0)),OR(P104="",COUNTIF(Listas!$BC$2:$BC$3,P104)&gt;0))),"Dato inválido",IF(NOT(AND(A104&lt;&gt;"",B104&lt;&gt;"",D104&lt;&gt;"",E104&lt;&gt;"",F104&lt;&gt;"",G104&lt;&gt;"",H104&lt;&gt;"",I104&lt;&gt;"",J104&lt;&gt;"",K104&lt;&gt;"",M104&lt;&gt;"")),"Incompleta","OK")))</f>
        <v/>
      </c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18" t="n"/>
      <c r="J105" s="18" t="n"/>
      <c r="K105" s="6" t="n"/>
      <c r="L105" s="15">
        <f>IFERROR(VLOOKUP(K105,Listas!$DK$2:$DL$250,2,FALSE),"")</f>
        <v/>
      </c>
      <c r="M105" s="19" t="n"/>
      <c r="N105" s="19" t="n"/>
      <c r="O105" s="20" t="n"/>
      <c r="P105" s="20" t="n"/>
      <c r="Q105" s="6" t="n"/>
      <c r="S105" s="17">
        <f>IF(NOT(OR(A105&lt;&gt;"",B105&lt;&gt;"",C105&lt;&gt;"",D105&lt;&gt;"",E105&lt;&gt;"",F105&lt;&gt;"",G105&lt;&gt;"",H105&lt;&gt;"",I105&lt;&gt;"",J105&lt;&gt;"",K105&lt;&gt;"",M105&lt;&gt;"",N105&lt;&gt;"",O105&lt;&gt;"",P105&lt;&gt;"",Q105&lt;&gt;"")),"",IF(NOT(AND(OR(B105="",COUNTIF('2. Proyectos'!$A$5:$A$54,B105)&gt;0),OR(C105="",COUNTIF(Listas!$DH$2:$DH$200,C105)&gt;0),OR(D105="",COUNTIF(Listas!$AC$2:$AC$5,D105)&gt;0),OR(F105="",COUNTIF(Listas!$W$2:$W$6,F105)&gt;0),OR(G105="",COUNTIF(Listas!$Z$2:$Z$4,G105)&gt;0),OR(H105="",COUNTIF(Listas!$AF$2:$AF$3,H105)&gt;0),OR(I105="",AND(ISNUMBER(I105),I105&gt;=2018,I105&lt;=2025)),OR(J105="",AND(ISNUMBER(J105),J105&gt;=1,J105&lt;=12)),OR(K105="",COUNTIF(Listas!$H$2:$H$250,K105)&gt;0),OR(M105="",AND(ISNUMBER(M105),M105&gt;0)),OR(N105="",AND(ISNUMBER(N105),N105&gt;0)),OR(O105="",AND(ISNUMBER(O105),O105&gt;=0)),OR(P105="",COUNTIF(Listas!$BC$2:$BC$3,P105)&gt;0))),"Dato inválido",IF(NOT(AND(A105&lt;&gt;"",B105&lt;&gt;"",D105&lt;&gt;"",E105&lt;&gt;"",F105&lt;&gt;"",G105&lt;&gt;"",H105&lt;&gt;"",I105&lt;&gt;"",J105&lt;&gt;"",K105&lt;&gt;"",M105&lt;&gt;"")),"Incompleta","OK")))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Q4"/>
    <mergeCell ref="I4:P4"/>
    <mergeCell ref="A2:R2"/>
    <mergeCell ref="A1:R1"/>
    <mergeCell ref="D4:H4"/>
    <mergeCell ref="A4:C4"/>
  </mergeCells>
  <conditionalFormatting sqref="S6:S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3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=Listas!$DH$2:$DH$200</formula1>
    </dataValidation>
    <dataValidation sqref="D6:D105" showDropDown="0" showInputMessage="0" showErrorMessage="1" allowBlank="1" errorTitle="Fuera de catálogo" error="Seleccione un valor de la lista." type="list">
      <formula1>=Listas!$AC$2:$AC$5</formula1>
    </dataValidation>
    <dataValidation sqref="F6:F105" showDropDown="0" showInputMessage="0" showErrorMessage="1" allowBlank="1" errorTitle="Fuera de catálogo" error="Seleccione un valor de la lista." type="list">
      <formula1>=Listas!$W$2:$W$6</formula1>
    </dataValidation>
    <dataValidation sqref="G6:G105" showDropDown="0" showInputMessage="0" showErrorMessage="1" allowBlank="1" errorTitle="Fuera de catálogo" error="Seleccione un valor de la lista." type="list">
      <formula1>=Listas!$Z$2:$Z$4</formula1>
    </dataValidation>
    <dataValidation sqref="H6:H105" showDropDown="0" showInputMessage="0" showErrorMessage="1" allowBlank="1" errorTitle="Fuera de catálogo" error="Seleccione un valor de la lista." type="list">
      <formula1>=Listas!$AF$2:$AF$3</formula1>
    </dataValidation>
    <dataValidation sqref="I6:I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J6:J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K6:K105" showDropDown="0" showInputMessage="0" showErrorMessage="1" allowBlank="1" errorTitle="Fuera de catálogo" error="Seleccione un valor de la lista." type="list">
      <formula1>=Listas!$H$2:$H$250</formula1>
    </dataValidation>
    <dataValidation sqref="M6:M105" showDropDown="0" showInputMessage="0" showErrorMessage="1" allowBlank="1" errorTitle="Valor inválido" error="Debe ser un número mayor que cero." type="decimal" operator="greaterThan">
      <formula1>0</formula1>
    </dataValidation>
    <dataValidation sqref="N6:N105" showDropDown="0" showInputMessage="0" showErrorMessage="1" allowBlank="1" errorTitle="Valor inválido" error="Debe ser un número mayor que cero." type="decimal" operator="greaterThan">
      <formula1>0</formula1>
    </dataValidation>
    <dataValidation sqref="O6:O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P6:P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7" customWidth="1" min="4" max="4"/>
    <col width="12" customWidth="1" min="5" max="5"/>
    <col width="12" customWidth="1" min="6" max="6"/>
    <col width="12" customWidth="1" min="7" max="7"/>
    <col width="15" customWidth="1" min="8" max="8"/>
    <col width="15" customWidth="1" min="9" max="9"/>
    <col width="16" customWidth="1" min="10" max="10"/>
    <col width="12" customWidth="1" min="11" max="11"/>
    <col width="23" customWidth="1" min="12" max="12"/>
    <col width="20" customWidth="1" min="13" max="13"/>
    <col width="25" customWidth="1" min="14" max="14"/>
    <col width="26" customWidth="1" min="15" max="15"/>
    <col width="15" customWidth="1" min="16" max="16"/>
    <col width="16" customWidth="1" min="18" max="18"/>
  </cols>
  <sheetData>
    <row r="1" ht="24" customHeight="1">
      <c r="A1" s="1" t="inlineStr">
        <is>
          <t>F12. Transformadores de distribución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H4" s="11" t="inlineStr">
        <is>
          <t>INFORMACIÓN DE COMPRA</t>
        </is>
      </c>
      <c r="P4" s="12" t="inlineStr">
        <is>
          <t>GENERAL</t>
        </is>
      </c>
    </row>
    <row r="5" ht="30" customHeight="1">
      <c r="A5" s="7" t="inlineStr">
        <is>
          <t>IUA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Capacidad (kVA)</t>
        </is>
      </c>
      <c r="E5" s="7" t="inlineStr">
        <is>
          <t>Tipo</t>
        </is>
      </c>
      <c r="F5" s="7" t="inlineStr">
        <is>
          <t>Fases</t>
        </is>
      </c>
      <c r="G5" s="7" t="inlineStr">
        <is>
          <t>Ubicación</t>
        </is>
      </c>
      <c r="H5" s="7" t="inlineStr">
        <is>
          <t>Año de compra</t>
        </is>
      </c>
      <c r="I5" s="7" t="inlineStr">
        <is>
          <t>Mes de compra</t>
        </is>
      </c>
      <c r="J5" s="7" t="inlineStr">
        <is>
          <t>País de origen</t>
        </is>
      </c>
      <c r="K5" s="7" t="inlineStr">
        <is>
          <t>Moneda</t>
        </is>
      </c>
      <c r="L5" s="7" t="inlineStr">
        <is>
          <t>Valor de compra (DDP)</t>
        </is>
      </c>
      <c r="M5" s="7" t="inlineStr">
        <is>
          <t>Cantidad de compra</t>
        </is>
      </c>
      <c r="N5" s="7" t="inlineStr">
        <is>
          <t>Costo instalación (COP)</t>
        </is>
      </c>
      <c r="O5" s="7" t="inlineStr">
        <is>
          <t>Metodología costo instalación</t>
        </is>
      </c>
      <c r="P5" s="7" t="inlineStr">
        <is>
          <t>Observaciones</t>
        </is>
      </c>
      <c r="R5" s="7" t="inlineStr">
        <is>
          <t>Revisión de fila</t>
        </is>
      </c>
    </row>
    <row r="6">
      <c r="A6" s="23" t="n"/>
      <c r="B6" s="8" t="n"/>
      <c r="C6" s="8" t="n"/>
      <c r="D6" s="14" t="n"/>
      <c r="E6" s="8" t="n"/>
      <c r="F6" s="8" t="n"/>
      <c r="G6" s="8" t="n"/>
      <c r="H6" s="13" t="n"/>
      <c r="I6" s="13" t="n"/>
      <c r="J6" s="8" t="n"/>
      <c r="K6" s="15">
        <f>IFERROR(VLOOKUP(J6,Listas!$DK$2:$DL$250,2,FALSE),"")</f>
        <v/>
      </c>
      <c r="L6" s="14" t="n"/>
      <c r="M6" s="14" t="n"/>
      <c r="N6" s="16" t="n"/>
      <c r="O6" s="16" t="n"/>
      <c r="P6" s="8" t="n"/>
      <c r="R6" s="17">
        <f>IF(NOT(OR(A6&lt;&gt;"",B6&lt;&gt;"",C6&lt;&gt;"",D6&lt;&gt;"",E6&lt;&gt;"",F6&lt;&gt;"",G6&lt;&gt;"",H6&lt;&gt;"",I6&lt;&gt;"",J6&lt;&gt;"",L6&lt;&gt;"",M6&lt;&gt;"",N6&lt;&gt;"",O6&lt;&gt;"",P6&lt;&gt;"")),"",IF(NOT(AND(OR(A6="",LEN(A6)=10),OR(B6="",COUNTIF('2. Proyectos'!$A$5:$A$54,B6)&gt;0),OR(C6="",COUNTIF(Listas!$BX$2:$BX$76,C6)&gt;0),OR(D6="",AND(ISNUMBER(D6),D6&gt;0)),OR(E6="",COUNTIF(Listas!$AI$2:$AI$5,E6)&gt;0),OR(F6="",COUNTIF(Listas!$AL$2:$AL$3,F6)&gt;0),OR(G6="",COUNTIF(Listas!$AF$2:$AF$3,G6)&gt;0),OR(H6="",AND(ISNUMBER(H6),H6&gt;=2018,H6&lt;=2025)),OR(I6="",AND(ISNUMBER(I6),I6&gt;=1,I6&lt;=12)),OR(J6="",COUNTIF(Listas!$H$2:$H$250,J6)&gt;0),OR(L6="",AND(ISNUMBER(L6),L6&gt;0)),OR(M6="",AND(ISNUMBER(M6),M6&gt;0)),OR(N6="",AND(ISNUMBER(N6),N6&gt;=0)),OR(O6="",COUNTIF(Listas!$BC$2:$BC$3,O6)&gt;0))),"Dato inválido",IF(NOT(AND(A6&lt;&gt;"",B6&lt;&gt;"",D6&lt;&gt;"",E6&lt;&gt;"",F6&lt;&gt;"",G6&lt;&gt;"",H6&lt;&gt;"",I6&lt;&gt;"",J6&lt;&gt;"",L6&lt;&gt;"")),"Incompleta","OK")))</f>
        <v/>
      </c>
    </row>
    <row r="7">
      <c r="A7" s="24" t="n"/>
      <c r="B7" s="6" t="n"/>
      <c r="C7" s="6" t="n"/>
      <c r="D7" s="19" t="n"/>
      <c r="E7" s="6" t="n"/>
      <c r="F7" s="6" t="n"/>
      <c r="G7" s="6" t="n"/>
      <c r="H7" s="18" t="n"/>
      <c r="I7" s="18" t="n"/>
      <c r="J7" s="6" t="n"/>
      <c r="K7" s="15">
        <f>IFERROR(VLOOKUP(J7,Listas!$DK$2:$DL$250,2,FALSE),"")</f>
        <v/>
      </c>
      <c r="L7" s="19" t="n"/>
      <c r="M7" s="19" t="n"/>
      <c r="N7" s="20" t="n"/>
      <c r="O7" s="20" t="n"/>
      <c r="P7" s="6" t="n"/>
      <c r="R7" s="17">
        <f>IF(NOT(OR(A7&lt;&gt;"",B7&lt;&gt;"",C7&lt;&gt;"",D7&lt;&gt;"",E7&lt;&gt;"",F7&lt;&gt;"",G7&lt;&gt;"",H7&lt;&gt;"",I7&lt;&gt;"",J7&lt;&gt;"",L7&lt;&gt;"",M7&lt;&gt;"",N7&lt;&gt;"",O7&lt;&gt;"",P7&lt;&gt;"")),"",IF(NOT(AND(OR(A7="",LEN(A7)=10),OR(B7="",COUNTIF('2. Proyectos'!$A$5:$A$54,B7)&gt;0),OR(C7="",COUNTIF(Listas!$BX$2:$BX$76,C7)&gt;0),OR(D7="",AND(ISNUMBER(D7),D7&gt;0)),OR(E7="",COUNTIF(Listas!$AI$2:$AI$5,E7)&gt;0),OR(F7="",COUNTIF(Listas!$AL$2:$AL$3,F7)&gt;0),OR(G7="",COUNTIF(Listas!$AF$2:$AF$3,G7)&gt;0),OR(H7="",AND(ISNUMBER(H7),H7&gt;=2018,H7&lt;=2025)),OR(I7="",AND(ISNUMBER(I7),I7&gt;=1,I7&lt;=12)),OR(J7="",COUNTIF(Listas!$H$2:$H$250,J7)&gt;0),OR(L7="",AND(ISNUMBER(L7),L7&gt;0)),OR(M7="",AND(ISNUMBER(M7),M7&gt;0)),OR(N7="",AND(ISNUMBER(N7),N7&gt;=0)),OR(O7="",COUNTIF(Listas!$BC$2:$BC$3,O7)&gt;0))),"Dato inválido",IF(NOT(AND(A7&lt;&gt;"",B7&lt;&gt;"",D7&lt;&gt;"",E7&lt;&gt;"",F7&lt;&gt;"",G7&lt;&gt;"",H7&lt;&gt;"",I7&lt;&gt;"",J7&lt;&gt;"",L7&lt;&gt;"")),"Incompleta","OK")))</f>
        <v/>
      </c>
    </row>
    <row r="8">
      <c r="A8" s="23" t="n"/>
      <c r="B8" s="8" t="n"/>
      <c r="C8" s="8" t="n"/>
      <c r="D8" s="14" t="n"/>
      <c r="E8" s="8" t="n"/>
      <c r="F8" s="8" t="n"/>
      <c r="G8" s="8" t="n"/>
      <c r="H8" s="13" t="n"/>
      <c r="I8" s="13" t="n"/>
      <c r="J8" s="8" t="n"/>
      <c r="K8" s="15">
        <f>IFERROR(VLOOKUP(J8,Listas!$DK$2:$DL$250,2,FALSE),"")</f>
        <v/>
      </c>
      <c r="L8" s="14" t="n"/>
      <c r="M8" s="14" t="n"/>
      <c r="N8" s="16" t="n"/>
      <c r="O8" s="16" t="n"/>
      <c r="P8" s="8" t="n"/>
      <c r="R8" s="17">
        <f>IF(NOT(OR(A8&lt;&gt;"",B8&lt;&gt;"",C8&lt;&gt;"",D8&lt;&gt;"",E8&lt;&gt;"",F8&lt;&gt;"",G8&lt;&gt;"",H8&lt;&gt;"",I8&lt;&gt;"",J8&lt;&gt;"",L8&lt;&gt;"",M8&lt;&gt;"",N8&lt;&gt;"",O8&lt;&gt;"",P8&lt;&gt;"")),"",IF(NOT(AND(OR(A8="",LEN(A8)=10),OR(B8="",COUNTIF('2. Proyectos'!$A$5:$A$54,B8)&gt;0),OR(C8="",COUNTIF(Listas!$BX$2:$BX$76,C8)&gt;0),OR(D8="",AND(ISNUMBER(D8),D8&gt;0)),OR(E8="",COUNTIF(Listas!$AI$2:$AI$5,E8)&gt;0),OR(F8="",COUNTIF(Listas!$AL$2:$AL$3,F8)&gt;0),OR(G8="",COUNTIF(Listas!$AF$2:$AF$3,G8)&gt;0),OR(H8="",AND(ISNUMBER(H8),H8&gt;=2018,H8&lt;=2025)),OR(I8="",AND(ISNUMBER(I8),I8&gt;=1,I8&lt;=12)),OR(J8="",COUNTIF(Listas!$H$2:$H$250,J8)&gt;0),OR(L8="",AND(ISNUMBER(L8),L8&gt;0)),OR(M8="",AND(ISNUMBER(M8),M8&gt;0)),OR(N8="",AND(ISNUMBER(N8),N8&gt;=0)),OR(O8="",COUNTIF(Listas!$BC$2:$BC$3,O8)&gt;0))),"Dato inválido",IF(NOT(AND(A8&lt;&gt;"",B8&lt;&gt;"",D8&lt;&gt;"",E8&lt;&gt;"",F8&lt;&gt;"",G8&lt;&gt;"",H8&lt;&gt;"",I8&lt;&gt;"",J8&lt;&gt;"",L8&lt;&gt;"")),"Incompleta","OK")))</f>
        <v/>
      </c>
    </row>
    <row r="9">
      <c r="A9" s="24" t="n"/>
      <c r="B9" s="6" t="n"/>
      <c r="C9" s="6" t="n"/>
      <c r="D9" s="19" t="n"/>
      <c r="E9" s="6" t="n"/>
      <c r="F9" s="6" t="n"/>
      <c r="G9" s="6" t="n"/>
      <c r="H9" s="18" t="n"/>
      <c r="I9" s="18" t="n"/>
      <c r="J9" s="6" t="n"/>
      <c r="K9" s="15">
        <f>IFERROR(VLOOKUP(J9,Listas!$DK$2:$DL$250,2,FALSE),"")</f>
        <v/>
      </c>
      <c r="L9" s="19" t="n"/>
      <c r="M9" s="19" t="n"/>
      <c r="N9" s="20" t="n"/>
      <c r="O9" s="20" t="n"/>
      <c r="P9" s="6" t="n"/>
      <c r="R9" s="17">
        <f>IF(NOT(OR(A9&lt;&gt;"",B9&lt;&gt;"",C9&lt;&gt;"",D9&lt;&gt;"",E9&lt;&gt;"",F9&lt;&gt;"",G9&lt;&gt;"",H9&lt;&gt;"",I9&lt;&gt;"",J9&lt;&gt;"",L9&lt;&gt;"",M9&lt;&gt;"",N9&lt;&gt;"",O9&lt;&gt;"",P9&lt;&gt;"")),"",IF(NOT(AND(OR(A9="",LEN(A9)=10),OR(B9="",COUNTIF('2. Proyectos'!$A$5:$A$54,B9)&gt;0),OR(C9="",COUNTIF(Listas!$BX$2:$BX$76,C9)&gt;0),OR(D9="",AND(ISNUMBER(D9),D9&gt;0)),OR(E9="",COUNTIF(Listas!$AI$2:$AI$5,E9)&gt;0),OR(F9="",COUNTIF(Listas!$AL$2:$AL$3,F9)&gt;0),OR(G9="",COUNTIF(Listas!$AF$2:$AF$3,G9)&gt;0),OR(H9="",AND(ISNUMBER(H9),H9&gt;=2018,H9&lt;=2025)),OR(I9="",AND(ISNUMBER(I9),I9&gt;=1,I9&lt;=12)),OR(J9="",COUNTIF(Listas!$H$2:$H$250,J9)&gt;0),OR(L9="",AND(ISNUMBER(L9),L9&gt;0)),OR(M9="",AND(ISNUMBER(M9),M9&gt;0)),OR(N9="",AND(ISNUMBER(N9),N9&gt;=0)),OR(O9="",COUNTIF(Listas!$BC$2:$BC$3,O9)&gt;0))),"Dato inválido",IF(NOT(AND(A9&lt;&gt;"",B9&lt;&gt;"",D9&lt;&gt;"",E9&lt;&gt;"",F9&lt;&gt;"",G9&lt;&gt;"",H9&lt;&gt;"",I9&lt;&gt;"",J9&lt;&gt;"",L9&lt;&gt;"")),"Incompleta","OK")))</f>
        <v/>
      </c>
    </row>
    <row r="10">
      <c r="A10" s="23" t="n"/>
      <c r="B10" s="8" t="n"/>
      <c r="C10" s="8" t="n"/>
      <c r="D10" s="14" t="n"/>
      <c r="E10" s="8" t="n"/>
      <c r="F10" s="8" t="n"/>
      <c r="G10" s="8" t="n"/>
      <c r="H10" s="13" t="n"/>
      <c r="I10" s="13" t="n"/>
      <c r="J10" s="8" t="n"/>
      <c r="K10" s="15">
        <f>IFERROR(VLOOKUP(J10,Listas!$DK$2:$DL$250,2,FALSE),"")</f>
        <v/>
      </c>
      <c r="L10" s="14" t="n"/>
      <c r="M10" s="14" t="n"/>
      <c r="N10" s="16" t="n"/>
      <c r="O10" s="16" t="n"/>
      <c r="P10" s="8" t="n"/>
      <c r="R10" s="17">
        <f>IF(NOT(OR(A10&lt;&gt;"",B10&lt;&gt;"",C10&lt;&gt;"",D10&lt;&gt;"",E10&lt;&gt;"",F10&lt;&gt;"",G10&lt;&gt;"",H10&lt;&gt;"",I10&lt;&gt;"",J10&lt;&gt;"",L10&lt;&gt;"",M10&lt;&gt;"",N10&lt;&gt;"",O10&lt;&gt;"",P10&lt;&gt;"")),"",IF(NOT(AND(OR(A10="",LEN(A10)=10),OR(B10="",COUNTIF('2. Proyectos'!$A$5:$A$54,B10)&gt;0),OR(C10="",COUNTIF(Listas!$BX$2:$BX$76,C10)&gt;0),OR(D10="",AND(ISNUMBER(D10),D10&gt;0)),OR(E10="",COUNTIF(Listas!$AI$2:$AI$5,E10)&gt;0),OR(F10="",COUNTIF(Listas!$AL$2:$AL$3,F10)&gt;0),OR(G10="",COUNTIF(Listas!$AF$2:$AF$3,G10)&gt;0),OR(H10="",AND(ISNUMBER(H10),H10&gt;=2018,H10&lt;=2025)),OR(I10="",AND(ISNUMBER(I10),I10&gt;=1,I10&lt;=12)),OR(J10="",COUNTIF(Listas!$H$2:$H$250,J10)&gt;0),OR(L10="",AND(ISNUMBER(L10),L10&gt;0)),OR(M10="",AND(ISNUMBER(M10),M10&gt;0)),OR(N10="",AND(ISNUMBER(N10),N10&gt;=0)),OR(O10="",COUNTIF(Listas!$BC$2:$BC$3,O10)&gt;0))),"Dato inválido",IF(NOT(AND(A10&lt;&gt;"",B10&lt;&gt;"",D10&lt;&gt;"",E10&lt;&gt;"",F10&lt;&gt;"",G10&lt;&gt;"",H10&lt;&gt;"",I10&lt;&gt;"",J10&lt;&gt;"",L10&lt;&gt;"")),"Incompleta","OK")))</f>
        <v/>
      </c>
    </row>
    <row r="11">
      <c r="A11" s="24" t="n"/>
      <c r="B11" s="6" t="n"/>
      <c r="C11" s="6" t="n"/>
      <c r="D11" s="19" t="n"/>
      <c r="E11" s="6" t="n"/>
      <c r="F11" s="6" t="n"/>
      <c r="G11" s="6" t="n"/>
      <c r="H11" s="18" t="n"/>
      <c r="I11" s="18" t="n"/>
      <c r="J11" s="6" t="n"/>
      <c r="K11" s="15">
        <f>IFERROR(VLOOKUP(J11,Listas!$DK$2:$DL$250,2,FALSE),"")</f>
        <v/>
      </c>
      <c r="L11" s="19" t="n"/>
      <c r="M11" s="19" t="n"/>
      <c r="N11" s="20" t="n"/>
      <c r="O11" s="20" t="n"/>
      <c r="P11" s="6" t="n"/>
      <c r="R11" s="17">
        <f>IF(NOT(OR(A11&lt;&gt;"",B11&lt;&gt;"",C11&lt;&gt;"",D11&lt;&gt;"",E11&lt;&gt;"",F11&lt;&gt;"",G11&lt;&gt;"",H11&lt;&gt;"",I11&lt;&gt;"",J11&lt;&gt;"",L11&lt;&gt;"",M11&lt;&gt;"",N11&lt;&gt;"",O11&lt;&gt;"",P11&lt;&gt;"")),"",IF(NOT(AND(OR(A11="",LEN(A11)=10),OR(B11="",COUNTIF('2. Proyectos'!$A$5:$A$54,B11)&gt;0),OR(C11="",COUNTIF(Listas!$BX$2:$BX$76,C11)&gt;0),OR(D11="",AND(ISNUMBER(D11),D11&gt;0)),OR(E11="",COUNTIF(Listas!$AI$2:$AI$5,E11)&gt;0),OR(F11="",COUNTIF(Listas!$AL$2:$AL$3,F11)&gt;0),OR(G11="",COUNTIF(Listas!$AF$2:$AF$3,G11)&gt;0),OR(H11="",AND(ISNUMBER(H11),H11&gt;=2018,H11&lt;=2025)),OR(I11="",AND(ISNUMBER(I11),I11&gt;=1,I11&lt;=12)),OR(J11="",COUNTIF(Listas!$H$2:$H$250,J11)&gt;0),OR(L11="",AND(ISNUMBER(L11),L11&gt;0)),OR(M11="",AND(ISNUMBER(M11),M11&gt;0)),OR(N11="",AND(ISNUMBER(N11),N11&gt;=0)),OR(O11="",COUNTIF(Listas!$BC$2:$BC$3,O11)&gt;0))),"Dato inválido",IF(NOT(AND(A11&lt;&gt;"",B11&lt;&gt;"",D11&lt;&gt;"",E11&lt;&gt;"",F11&lt;&gt;"",G11&lt;&gt;"",H11&lt;&gt;"",I11&lt;&gt;"",J11&lt;&gt;"",L11&lt;&gt;"")),"Incompleta","OK")))</f>
        <v/>
      </c>
    </row>
    <row r="12">
      <c r="A12" s="23" t="n"/>
      <c r="B12" s="8" t="n"/>
      <c r="C12" s="8" t="n"/>
      <c r="D12" s="14" t="n"/>
      <c r="E12" s="8" t="n"/>
      <c r="F12" s="8" t="n"/>
      <c r="G12" s="8" t="n"/>
      <c r="H12" s="13" t="n"/>
      <c r="I12" s="13" t="n"/>
      <c r="J12" s="8" t="n"/>
      <c r="K12" s="15">
        <f>IFERROR(VLOOKUP(J12,Listas!$DK$2:$DL$250,2,FALSE),"")</f>
        <v/>
      </c>
      <c r="L12" s="14" t="n"/>
      <c r="M12" s="14" t="n"/>
      <c r="N12" s="16" t="n"/>
      <c r="O12" s="16" t="n"/>
      <c r="P12" s="8" t="n"/>
      <c r="R12" s="17">
        <f>IF(NOT(OR(A12&lt;&gt;"",B12&lt;&gt;"",C12&lt;&gt;"",D12&lt;&gt;"",E12&lt;&gt;"",F12&lt;&gt;"",G12&lt;&gt;"",H12&lt;&gt;"",I12&lt;&gt;"",J12&lt;&gt;"",L12&lt;&gt;"",M12&lt;&gt;"",N12&lt;&gt;"",O12&lt;&gt;"",P12&lt;&gt;"")),"",IF(NOT(AND(OR(A12="",LEN(A12)=10),OR(B12="",COUNTIF('2. Proyectos'!$A$5:$A$54,B12)&gt;0),OR(C12="",COUNTIF(Listas!$BX$2:$BX$76,C12)&gt;0),OR(D12="",AND(ISNUMBER(D12),D12&gt;0)),OR(E12="",COUNTIF(Listas!$AI$2:$AI$5,E12)&gt;0),OR(F12="",COUNTIF(Listas!$AL$2:$AL$3,F12)&gt;0),OR(G12="",COUNTIF(Listas!$AF$2:$AF$3,G12)&gt;0),OR(H12="",AND(ISNUMBER(H12),H12&gt;=2018,H12&lt;=2025)),OR(I12="",AND(ISNUMBER(I12),I12&gt;=1,I12&lt;=12)),OR(J12="",COUNTIF(Listas!$H$2:$H$250,J12)&gt;0),OR(L12="",AND(ISNUMBER(L12),L12&gt;0)),OR(M12="",AND(ISNUMBER(M12),M12&gt;0)),OR(N12="",AND(ISNUMBER(N12),N12&gt;=0)),OR(O12="",COUNTIF(Listas!$BC$2:$BC$3,O12)&gt;0))),"Dato inválido",IF(NOT(AND(A12&lt;&gt;"",B12&lt;&gt;"",D12&lt;&gt;"",E12&lt;&gt;"",F12&lt;&gt;"",G12&lt;&gt;"",H12&lt;&gt;"",I12&lt;&gt;"",J12&lt;&gt;"",L12&lt;&gt;"")),"Incompleta","OK")))</f>
        <v/>
      </c>
    </row>
    <row r="13">
      <c r="A13" s="24" t="n"/>
      <c r="B13" s="6" t="n"/>
      <c r="C13" s="6" t="n"/>
      <c r="D13" s="19" t="n"/>
      <c r="E13" s="6" t="n"/>
      <c r="F13" s="6" t="n"/>
      <c r="G13" s="6" t="n"/>
      <c r="H13" s="18" t="n"/>
      <c r="I13" s="18" t="n"/>
      <c r="J13" s="6" t="n"/>
      <c r="K13" s="15">
        <f>IFERROR(VLOOKUP(J13,Listas!$DK$2:$DL$250,2,FALSE),"")</f>
        <v/>
      </c>
      <c r="L13" s="19" t="n"/>
      <c r="M13" s="19" t="n"/>
      <c r="N13" s="20" t="n"/>
      <c r="O13" s="20" t="n"/>
      <c r="P13" s="6" t="n"/>
      <c r="R13" s="17">
        <f>IF(NOT(OR(A13&lt;&gt;"",B13&lt;&gt;"",C13&lt;&gt;"",D13&lt;&gt;"",E13&lt;&gt;"",F13&lt;&gt;"",G13&lt;&gt;"",H13&lt;&gt;"",I13&lt;&gt;"",J13&lt;&gt;"",L13&lt;&gt;"",M13&lt;&gt;"",N13&lt;&gt;"",O13&lt;&gt;"",P13&lt;&gt;"")),"",IF(NOT(AND(OR(A13="",LEN(A13)=10),OR(B13="",COUNTIF('2. Proyectos'!$A$5:$A$54,B13)&gt;0),OR(C13="",COUNTIF(Listas!$BX$2:$BX$76,C13)&gt;0),OR(D13="",AND(ISNUMBER(D13),D13&gt;0)),OR(E13="",COUNTIF(Listas!$AI$2:$AI$5,E13)&gt;0),OR(F13="",COUNTIF(Listas!$AL$2:$AL$3,F13)&gt;0),OR(G13="",COUNTIF(Listas!$AF$2:$AF$3,G13)&gt;0),OR(H13="",AND(ISNUMBER(H13),H13&gt;=2018,H13&lt;=2025)),OR(I13="",AND(ISNUMBER(I13),I13&gt;=1,I13&lt;=12)),OR(J13="",COUNTIF(Listas!$H$2:$H$250,J13)&gt;0),OR(L13="",AND(ISNUMBER(L13),L13&gt;0)),OR(M13="",AND(ISNUMBER(M13),M13&gt;0)),OR(N13="",AND(ISNUMBER(N13),N13&gt;=0)),OR(O13="",COUNTIF(Listas!$BC$2:$BC$3,O13)&gt;0))),"Dato inválido",IF(NOT(AND(A13&lt;&gt;"",B13&lt;&gt;"",D13&lt;&gt;"",E13&lt;&gt;"",F13&lt;&gt;"",G13&lt;&gt;"",H13&lt;&gt;"",I13&lt;&gt;"",J13&lt;&gt;"",L13&lt;&gt;"")),"Incompleta","OK")))</f>
        <v/>
      </c>
    </row>
    <row r="14">
      <c r="A14" s="23" t="n"/>
      <c r="B14" s="8" t="n"/>
      <c r="C14" s="8" t="n"/>
      <c r="D14" s="14" t="n"/>
      <c r="E14" s="8" t="n"/>
      <c r="F14" s="8" t="n"/>
      <c r="G14" s="8" t="n"/>
      <c r="H14" s="13" t="n"/>
      <c r="I14" s="13" t="n"/>
      <c r="J14" s="8" t="n"/>
      <c r="K14" s="15">
        <f>IFERROR(VLOOKUP(J14,Listas!$DK$2:$DL$250,2,FALSE),"")</f>
        <v/>
      </c>
      <c r="L14" s="14" t="n"/>
      <c r="M14" s="14" t="n"/>
      <c r="N14" s="16" t="n"/>
      <c r="O14" s="16" t="n"/>
      <c r="P14" s="8" t="n"/>
      <c r="R14" s="17">
        <f>IF(NOT(OR(A14&lt;&gt;"",B14&lt;&gt;"",C14&lt;&gt;"",D14&lt;&gt;"",E14&lt;&gt;"",F14&lt;&gt;"",G14&lt;&gt;"",H14&lt;&gt;"",I14&lt;&gt;"",J14&lt;&gt;"",L14&lt;&gt;"",M14&lt;&gt;"",N14&lt;&gt;"",O14&lt;&gt;"",P14&lt;&gt;"")),"",IF(NOT(AND(OR(A14="",LEN(A14)=10),OR(B14="",COUNTIF('2. Proyectos'!$A$5:$A$54,B14)&gt;0),OR(C14="",COUNTIF(Listas!$BX$2:$BX$76,C14)&gt;0),OR(D14="",AND(ISNUMBER(D14),D14&gt;0)),OR(E14="",COUNTIF(Listas!$AI$2:$AI$5,E14)&gt;0),OR(F14="",COUNTIF(Listas!$AL$2:$AL$3,F14)&gt;0),OR(G14="",COUNTIF(Listas!$AF$2:$AF$3,G14)&gt;0),OR(H14="",AND(ISNUMBER(H14),H14&gt;=2018,H14&lt;=2025)),OR(I14="",AND(ISNUMBER(I14),I14&gt;=1,I14&lt;=12)),OR(J14="",COUNTIF(Listas!$H$2:$H$250,J14)&gt;0),OR(L14="",AND(ISNUMBER(L14),L14&gt;0)),OR(M14="",AND(ISNUMBER(M14),M14&gt;0)),OR(N14="",AND(ISNUMBER(N14),N14&gt;=0)),OR(O14="",COUNTIF(Listas!$BC$2:$BC$3,O14)&gt;0))),"Dato inválido",IF(NOT(AND(A14&lt;&gt;"",B14&lt;&gt;"",D14&lt;&gt;"",E14&lt;&gt;"",F14&lt;&gt;"",G14&lt;&gt;"",H14&lt;&gt;"",I14&lt;&gt;"",J14&lt;&gt;"",L14&lt;&gt;"")),"Incompleta","OK")))</f>
        <v/>
      </c>
    </row>
    <row r="15">
      <c r="A15" s="24" t="n"/>
      <c r="B15" s="6" t="n"/>
      <c r="C15" s="6" t="n"/>
      <c r="D15" s="19" t="n"/>
      <c r="E15" s="6" t="n"/>
      <c r="F15" s="6" t="n"/>
      <c r="G15" s="6" t="n"/>
      <c r="H15" s="18" t="n"/>
      <c r="I15" s="18" t="n"/>
      <c r="J15" s="6" t="n"/>
      <c r="K15" s="15">
        <f>IFERROR(VLOOKUP(J15,Listas!$DK$2:$DL$250,2,FALSE),"")</f>
        <v/>
      </c>
      <c r="L15" s="19" t="n"/>
      <c r="M15" s="19" t="n"/>
      <c r="N15" s="20" t="n"/>
      <c r="O15" s="20" t="n"/>
      <c r="P15" s="6" t="n"/>
      <c r="R15" s="17">
        <f>IF(NOT(OR(A15&lt;&gt;"",B15&lt;&gt;"",C15&lt;&gt;"",D15&lt;&gt;"",E15&lt;&gt;"",F15&lt;&gt;"",G15&lt;&gt;"",H15&lt;&gt;"",I15&lt;&gt;"",J15&lt;&gt;"",L15&lt;&gt;"",M15&lt;&gt;"",N15&lt;&gt;"",O15&lt;&gt;"",P15&lt;&gt;"")),"",IF(NOT(AND(OR(A15="",LEN(A15)=10),OR(B15="",COUNTIF('2. Proyectos'!$A$5:$A$54,B15)&gt;0),OR(C15="",COUNTIF(Listas!$BX$2:$BX$76,C15)&gt;0),OR(D15="",AND(ISNUMBER(D15),D15&gt;0)),OR(E15="",COUNTIF(Listas!$AI$2:$AI$5,E15)&gt;0),OR(F15="",COUNTIF(Listas!$AL$2:$AL$3,F15)&gt;0),OR(G15="",COUNTIF(Listas!$AF$2:$AF$3,G15)&gt;0),OR(H15="",AND(ISNUMBER(H15),H15&gt;=2018,H15&lt;=2025)),OR(I15="",AND(ISNUMBER(I15),I15&gt;=1,I15&lt;=12)),OR(J15="",COUNTIF(Listas!$H$2:$H$250,J15)&gt;0),OR(L15="",AND(ISNUMBER(L15),L15&gt;0)),OR(M15="",AND(ISNUMBER(M15),M15&gt;0)),OR(N15="",AND(ISNUMBER(N15),N15&gt;=0)),OR(O15="",COUNTIF(Listas!$BC$2:$BC$3,O15)&gt;0))),"Dato inválido",IF(NOT(AND(A15&lt;&gt;"",B15&lt;&gt;"",D15&lt;&gt;"",E15&lt;&gt;"",F15&lt;&gt;"",G15&lt;&gt;"",H15&lt;&gt;"",I15&lt;&gt;"",J15&lt;&gt;"",L15&lt;&gt;"")),"Incompleta","OK")))</f>
        <v/>
      </c>
    </row>
    <row r="16">
      <c r="A16" s="23" t="n"/>
      <c r="B16" s="8" t="n"/>
      <c r="C16" s="8" t="n"/>
      <c r="D16" s="14" t="n"/>
      <c r="E16" s="8" t="n"/>
      <c r="F16" s="8" t="n"/>
      <c r="G16" s="8" t="n"/>
      <c r="H16" s="13" t="n"/>
      <c r="I16" s="13" t="n"/>
      <c r="J16" s="8" t="n"/>
      <c r="K16" s="15">
        <f>IFERROR(VLOOKUP(J16,Listas!$DK$2:$DL$250,2,FALSE),"")</f>
        <v/>
      </c>
      <c r="L16" s="14" t="n"/>
      <c r="M16" s="14" t="n"/>
      <c r="N16" s="16" t="n"/>
      <c r="O16" s="16" t="n"/>
      <c r="P16" s="8" t="n"/>
      <c r="R16" s="17">
        <f>IF(NOT(OR(A16&lt;&gt;"",B16&lt;&gt;"",C16&lt;&gt;"",D16&lt;&gt;"",E16&lt;&gt;"",F16&lt;&gt;"",G16&lt;&gt;"",H16&lt;&gt;"",I16&lt;&gt;"",J16&lt;&gt;"",L16&lt;&gt;"",M16&lt;&gt;"",N16&lt;&gt;"",O16&lt;&gt;"",P16&lt;&gt;"")),"",IF(NOT(AND(OR(A16="",LEN(A16)=10),OR(B16="",COUNTIF('2. Proyectos'!$A$5:$A$54,B16)&gt;0),OR(C16="",COUNTIF(Listas!$BX$2:$BX$76,C16)&gt;0),OR(D16="",AND(ISNUMBER(D16),D16&gt;0)),OR(E16="",COUNTIF(Listas!$AI$2:$AI$5,E16)&gt;0),OR(F16="",COUNTIF(Listas!$AL$2:$AL$3,F16)&gt;0),OR(G16="",COUNTIF(Listas!$AF$2:$AF$3,G16)&gt;0),OR(H16="",AND(ISNUMBER(H16),H16&gt;=2018,H16&lt;=2025)),OR(I16="",AND(ISNUMBER(I16),I16&gt;=1,I16&lt;=12)),OR(J16="",COUNTIF(Listas!$H$2:$H$250,J16)&gt;0),OR(L16="",AND(ISNUMBER(L16),L16&gt;0)),OR(M16="",AND(ISNUMBER(M16),M16&gt;0)),OR(N16="",AND(ISNUMBER(N16),N16&gt;=0)),OR(O16="",COUNTIF(Listas!$BC$2:$BC$3,O16)&gt;0))),"Dato inválido",IF(NOT(AND(A16&lt;&gt;"",B16&lt;&gt;"",D16&lt;&gt;"",E16&lt;&gt;"",F16&lt;&gt;"",G16&lt;&gt;"",H16&lt;&gt;"",I16&lt;&gt;"",J16&lt;&gt;"",L16&lt;&gt;"")),"Incompleta","OK")))</f>
        <v/>
      </c>
    </row>
    <row r="17">
      <c r="A17" s="24" t="n"/>
      <c r="B17" s="6" t="n"/>
      <c r="C17" s="6" t="n"/>
      <c r="D17" s="19" t="n"/>
      <c r="E17" s="6" t="n"/>
      <c r="F17" s="6" t="n"/>
      <c r="G17" s="6" t="n"/>
      <c r="H17" s="18" t="n"/>
      <c r="I17" s="18" t="n"/>
      <c r="J17" s="6" t="n"/>
      <c r="K17" s="15">
        <f>IFERROR(VLOOKUP(J17,Listas!$DK$2:$DL$250,2,FALSE),"")</f>
        <v/>
      </c>
      <c r="L17" s="19" t="n"/>
      <c r="M17" s="19" t="n"/>
      <c r="N17" s="20" t="n"/>
      <c r="O17" s="20" t="n"/>
      <c r="P17" s="6" t="n"/>
      <c r="R17" s="17">
        <f>IF(NOT(OR(A17&lt;&gt;"",B17&lt;&gt;"",C17&lt;&gt;"",D17&lt;&gt;"",E17&lt;&gt;"",F17&lt;&gt;"",G17&lt;&gt;"",H17&lt;&gt;"",I17&lt;&gt;"",J17&lt;&gt;"",L17&lt;&gt;"",M17&lt;&gt;"",N17&lt;&gt;"",O17&lt;&gt;"",P17&lt;&gt;"")),"",IF(NOT(AND(OR(A17="",LEN(A17)=10),OR(B17="",COUNTIF('2. Proyectos'!$A$5:$A$54,B17)&gt;0),OR(C17="",COUNTIF(Listas!$BX$2:$BX$76,C17)&gt;0),OR(D17="",AND(ISNUMBER(D17),D17&gt;0)),OR(E17="",COUNTIF(Listas!$AI$2:$AI$5,E17)&gt;0),OR(F17="",COUNTIF(Listas!$AL$2:$AL$3,F17)&gt;0),OR(G17="",COUNTIF(Listas!$AF$2:$AF$3,G17)&gt;0),OR(H17="",AND(ISNUMBER(H17),H17&gt;=2018,H17&lt;=2025)),OR(I17="",AND(ISNUMBER(I17),I17&gt;=1,I17&lt;=12)),OR(J17="",COUNTIF(Listas!$H$2:$H$250,J17)&gt;0),OR(L17="",AND(ISNUMBER(L17),L17&gt;0)),OR(M17="",AND(ISNUMBER(M17),M17&gt;0)),OR(N17="",AND(ISNUMBER(N17),N17&gt;=0)),OR(O17="",COUNTIF(Listas!$BC$2:$BC$3,O17)&gt;0))),"Dato inválido",IF(NOT(AND(A17&lt;&gt;"",B17&lt;&gt;"",D17&lt;&gt;"",E17&lt;&gt;"",F17&lt;&gt;"",G17&lt;&gt;"",H17&lt;&gt;"",I17&lt;&gt;"",J17&lt;&gt;"",L17&lt;&gt;"")),"Incompleta","OK")))</f>
        <v/>
      </c>
    </row>
    <row r="18">
      <c r="A18" s="23" t="n"/>
      <c r="B18" s="8" t="n"/>
      <c r="C18" s="8" t="n"/>
      <c r="D18" s="14" t="n"/>
      <c r="E18" s="8" t="n"/>
      <c r="F18" s="8" t="n"/>
      <c r="G18" s="8" t="n"/>
      <c r="H18" s="13" t="n"/>
      <c r="I18" s="13" t="n"/>
      <c r="J18" s="8" t="n"/>
      <c r="K18" s="15">
        <f>IFERROR(VLOOKUP(J18,Listas!$DK$2:$DL$250,2,FALSE),"")</f>
        <v/>
      </c>
      <c r="L18" s="14" t="n"/>
      <c r="M18" s="14" t="n"/>
      <c r="N18" s="16" t="n"/>
      <c r="O18" s="16" t="n"/>
      <c r="P18" s="8" t="n"/>
      <c r="R18" s="17">
        <f>IF(NOT(OR(A18&lt;&gt;"",B18&lt;&gt;"",C18&lt;&gt;"",D18&lt;&gt;"",E18&lt;&gt;"",F18&lt;&gt;"",G18&lt;&gt;"",H18&lt;&gt;"",I18&lt;&gt;"",J18&lt;&gt;"",L18&lt;&gt;"",M18&lt;&gt;"",N18&lt;&gt;"",O18&lt;&gt;"",P18&lt;&gt;"")),"",IF(NOT(AND(OR(A18="",LEN(A18)=10),OR(B18="",COUNTIF('2. Proyectos'!$A$5:$A$54,B18)&gt;0),OR(C18="",COUNTIF(Listas!$BX$2:$BX$76,C18)&gt;0),OR(D18="",AND(ISNUMBER(D18),D18&gt;0)),OR(E18="",COUNTIF(Listas!$AI$2:$AI$5,E18)&gt;0),OR(F18="",COUNTIF(Listas!$AL$2:$AL$3,F18)&gt;0),OR(G18="",COUNTIF(Listas!$AF$2:$AF$3,G18)&gt;0),OR(H18="",AND(ISNUMBER(H18),H18&gt;=2018,H18&lt;=2025)),OR(I18="",AND(ISNUMBER(I18),I18&gt;=1,I18&lt;=12)),OR(J18="",COUNTIF(Listas!$H$2:$H$250,J18)&gt;0),OR(L18="",AND(ISNUMBER(L18),L18&gt;0)),OR(M18="",AND(ISNUMBER(M18),M18&gt;0)),OR(N18="",AND(ISNUMBER(N18),N18&gt;=0)),OR(O18="",COUNTIF(Listas!$BC$2:$BC$3,O18)&gt;0))),"Dato inválido",IF(NOT(AND(A18&lt;&gt;"",B18&lt;&gt;"",D18&lt;&gt;"",E18&lt;&gt;"",F18&lt;&gt;"",G18&lt;&gt;"",H18&lt;&gt;"",I18&lt;&gt;"",J18&lt;&gt;"",L18&lt;&gt;"")),"Incompleta","OK")))</f>
        <v/>
      </c>
    </row>
    <row r="19">
      <c r="A19" s="24" t="n"/>
      <c r="B19" s="6" t="n"/>
      <c r="C19" s="6" t="n"/>
      <c r="D19" s="19" t="n"/>
      <c r="E19" s="6" t="n"/>
      <c r="F19" s="6" t="n"/>
      <c r="G19" s="6" t="n"/>
      <c r="H19" s="18" t="n"/>
      <c r="I19" s="18" t="n"/>
      <c r="J19" s="6" t="n"/>
      <c r="K19" s="15">
        <f>IFERROR(VLOOKUP(J19,Listas!$DK$2:$DL$250,2,FALSE),"")</f>
        <v/>
      </c>
      <c r="L19" s="19" t="n"/>
      <c r="M19" s="19" t="n"/>
      <c r="N19" s="20" t="n"/>
      <c r="O19" s="20" t="n"/>
      <c r="P19" s="6" t="n"/>
      <c r="R19" s="17">
        <f>IF(NOT(OR(A19&lt;&gt;"",B19&lt;&gt;"",C19&lt;&gt;"",D19&lt;&gt;"",E19&lt;&gt;"",F19&lt;&gt;"",G19&lt;&gt;"",H19&lt;&gt;"",I19&lt;&gt;"",J19&lt;&gt;"",L19&lt;&gt;"",M19&lt;&gt;"",N19&lt;&gt;"",O19&lt;&gt;"",P19&lt;&gt;"")),"",IF(NOT(AND(OR(A19="",LEN(A19)=10),OR(B19="",COUNTIF('2. Proyectos'!$A$5:$A$54,B19)&gt;0),OR(C19="",COUNTIF(Listas!$BX$2:$BX$76,C19)&gt;0),OR(D19="",AND(ISNUMBER(D19),D19&gt;0)),OR(E19="",COUNTIF(Listas!$AI$2:$AI$5,E19)&gt;0),OR(F19="",COUNTIF(Listas!$AL$2:$AL$3,F19)&gt;0),OR(G19="",COUNTIF(Listas!$AF$2:$AF$3,G19)&gt;0),OR(H19="",AND(ISNUMBER(H19),H19&gt;=2018,H19&lt;=2025)),OR(I19="",AND(ISNUMBER(I19),I19&gt;=1,I19&lt;=12)),OR(J19="",COUNTIF(Listas!$H$2:$H$250,J19)&gt;0),OR(L19="",AND(ISNUMBER(L19),L19&gt;0)),OR(M19="",AND(ISNUMBER(M19),M19&gt;0)),OR(N19="",AND(ISNUMBER(N19),N19&gt;=0)),OR(O19="",COUNTIF(Listas!$BC$2:$BC$3,O19)&gt;0))),"Dato inválido",IF(NOT(AND(A19&lt;&gt;"",B19&lt;&gt;"",D19&lt;&gt;"",E19&lt;&gt;"",F19&lt;&gt;"",G19&lt;&gt;"",H19&lt;&gt;"",I19&lt;&gt;"",J19&lt;&gt;"",L19&lt;&gt;"")),"Incompleta","OK")))</f>
        <v/>
      </c>
    </row>
    <row r="20">
      <c r="A20" s="23" t="n"/>
      <c r="B20" s="8" t="n"/>
      <c r="C20" s="8" t="n"/>
      <c r="D20" s="14" t="n"/>
      <c r="E20" s="8" t="n"/>
      <c r="F20" s="8" t="n"/>
      <c r="G20" s="8" t="n"/>
      <c r="H20" s="13" t="n"/>
      <c r="I20" s="13" t="n"/>
      <c r="J20" s="8" t="n"/>
      <c r="K20" s="15">
        <f>IFERROR(VLOOKUP(J20,Listas!$DK$2:$DL$250,2,FALSE),"")</f>
        <v/>
      </c>
      <c r="L20" s="14" t="n"/>
      <c r="M20" s="14" t="n"/>
      <c r="N20" s="16" t="n"/>
      <c r="O20" s="16" t="n"/>
      <c r="P20" s="8" t="n"/>
      <c r="R20" s="17">
        <f>IF(NOT(OR(A20&lt;&gt;"",B20&lt;&gt;"",C20&lt;&gt;"",D20&lt;&gt;"",E20&lt;&gt;"",F20&lt;&gt;"",G20&lt;&gt;"",H20&lt;&gt;"",I20&lt;&gt;"",J20&lt;&gt;"",L20&lt;&gt;"",M20&lt;&gt;"",N20&lt;&gt;"",O20&lt;&gt;"",P20&lt;&gt;"")),"",IF(NOT(AND(OR(A20="",LEN(A20)=10),OR(B20="",COUNTIF('2. Proyectos'!$A$5:$A$54,B20)&gt;0),OR(C20="",COUNTIF(Listas!$BX$2:$BX$76,C20)&gt;0),OR(D20="",AND(ISNUMBER(D20),D20&gt;0)),OR(E20="",COUNTIF(Listas!$AI$2:$AI$5,E20)&gt;0),OR(F20="",COUNTIF(Listas!$AL$2:$AL$3,F20)&gt;0),OR(G20="",COUNTIF(Listas!$AF$2:$AF$3,G20)&gt;0),OR(H20="",AND(ISNUMBER(H20),H20&gt;=2018,H20&lt;=2025)),OR(I20="",AND(ISNUMBER(I20),I20&gt;=1,I20&lt;=12)),OR(J20="",COUNTIF(Listas!$H$2:$H$250,J20)&gt;0),OR(L20="",AND(ISNUMBER(L20),L20&gt;0)),OR(M20="",AND(ISNUMBER(M20),M20&gt;0)),OR(N20="",AND(ISNUMBER(N20),N20&gt;=0)),OR(O20="",COUNTIF(Listas!$BC$2:$BC$3,O20)&gt;0))),"Dato inválido",IF(NOT(AND(A20&lt;&gt;"",B20&lt;&gt;"",D20&lt;&gt;"",E20&lt;&gt;"",F20&lt;&gt;"",G20&lt;&gt;"",H20&lt;&gt;"",I20&lt;&gt;"",J20&lt;&gt;"",L20&lt;&gt;"")),"Incompleta","OK")))</f>
        <v/>
      </c>
    </row>
    <row r="21">
      <c r="A21" s="24" t="n"/>
      <c r="B21" s="6" t="n"/>
      <c r="C21" s="6" t="n"/>
      <c r="D21" s="19" t="n"/>
      <c r="E21" s="6" t="n"/>
      <c r="F21" s="6" t="n"/>
      <c r="G21" s="6" t="n"/>
      <c r="H21" s="18" t="n"/>
      <c r="I21" s="18" t="n"/>
      <c r="J21" s="6" t="n"/>
      <c r="K21" s="15">
        <f>IFERROR(VLOOKUP(J21,Listas!$DK$2:$DL$250,2,FALSE),"")</f>
        <v/>
      </c>
      <c r="L21" s="19" t="n"/>
      <c r="M21" s="19" t="n"/>
      <c r="N21" s="20" t="n"/>
      <c r="O21" s="20" t="n"/>
      <c r="P21" s="6" t="n"/>
      <c r="R21" s="17">
        <f>IF(NOT(OR(A21&lt;&gt;"",B21&lt;&gt;"",C21&lt;&gt;"",D21&lt;&gt;"",E21&lt;&gt;"",F21&lt;&gt;"",G21&lt;&gt;"",H21&lt;&gt;"",I21&lt;&gt;"",J21&lt;&gt;"",L21&lt;&gt;"",M21&lt;&gt;"",N21&lt;&gt;"",O21&lt;&gt;"",P21&lt;&gt;"")),"",IF(NOT(AND(OR(A21="",LEN(A21)=10),OR(B21="",COUNTIF('2. Proyectos'!$A$5:$A$54,B21)&gt;0),OR(C21="",COUNTIF(Listas!$BX$2:$BX$76,C21)&gt;0),OR(D21="",AND(ISNUMBER(D21),D21&gt;0)),OR(E21="",COUNTIF(Listas!$AI$2:$AI$5,E21)&gt;0),OR(F21="",COUNTIF(Listas!$AL$2:$AL$3,F21)&gt;0),OR(G21="",COUNTIF(Listas!$AF$2:$AF$3,G21)&gt;0),OR(H21="",AND(ISNUMBER(H21),H21&gt;=2018,H21&lt;=2025)),OR(I21="",AND(ISNUMBER(I21),I21&gt;=1,I21&lt;=12)),OR(J21="",COUNTIF(Listas!$H$2:$H$250,J21)&gt;0),OR(L21="",AND(ISNUMBER(L21),L21&gt;0)),OR(M21="",AND(ISNUMBER(M21),M21&gt;0)),OR(N21="",AND(ISNUMBER(N21),N21&gt;=0)),OR(O21="",COUNTIF(Listas!$BC$2:$BC$3,O21)&gt;0))),"Dato inválido",IF(NOT(AND(A21&lt;&gt;"",B21&lt;&gt;"",D21&lt;&gt;"",E21&lt;&gt;"",F21&lt;&gt;"",G21&lt;&gt;"",H21&lt;&gt;"",I21&lt;&gt;"",J21&lt;&gt;"",L21&lt;&gt;"")),"Incompleta","OK")))</f>
        <v/>
      </c>
    </row>
    <row r="22">
      <c r="A22" s="23" t="n"/>
      <c r="B22" s="8" t="n"/>
      <c r="C22" s="8" t="n"/>
      <c r="D22" s="14" t="n"/>
      <c r="E22" s="8" t="n"/>
      <c r="F22" s="8" t="n"/>
      <c r="G22" s="8" t="n"/>
      <c r="H22" s="13" t="n"/>
      <c r="I22" s="13" t="n"/>
      <c r="J22" s="8" t="n"/>
      <c r="K22" s="15">
        <f>IFERROR(VLOOKUP(J22,Listas!$DK$2:$DL$250,2,FALSE),"")</f>
        <v/>
      </c>
      <c r="L22" s="14" t="n"/>
      <c r="M22" s="14" t="n"/>
      <c r="N22" s="16" t="n"/>
      <c r="O22" s="16" t="n"/>
      <c r="P22" s="8" t="n"/>
      <c r="R22" s="17">
        <f>IF(NOT(OR(A22&lt;&gt;"",B22&lt;&gt;"",C22&lt;&gt;"",D22&lt;&gt;"",E22&lt;&gt;"",F22&lt;&gt;"",G22&lt;&gt;"",H22&lt;&gt;"",I22&lt;&gt;"",J22&lt;&gt;"",L22&lt;&gt;"",M22&lt;&gt;"",N22&lt;&gt;"",O22&lt;&gt;"",P22&lt;&gt;"")),"",IF(NOT(AND(OR(A22="",LEN(A22)=10),OR(B22="",COUNTIF('2. Proyectos'!$A$5:$A$54,B22)&gt;0),OR(C22="",COUNTIF(Listas!$BX$2:$BX$76,C22)&gt;0),OR(D22="",AND(ISNUMBER(D22),D22&gt;0)),OR(E22="",COUNTIF(Listas!$AI$2:$AI$5,E22)&gt;0),OR(F22="",COUNTIF(Listas!$AL$2:$AL$3,F22)&gt;0),OR(G22="",COUNTIF(Listas!$AF$2:$AF$3,G22)&gt;0),OR(H22="",AND(ISNUMBER(H22),H22&gt;=2018,H22&lt;=2025)),OR(I22="",AND(ISNUMBER(I22),I22&gt;=1,I22&lt;=12)),OR(J22="",COUNTIF(Listas!$H$2:$H$250,J22)&gt;0),OR(L22="",AND(ISNUMBER(L22),L22&gt;0)),OR(M22="",AND(ISNUMBER(M22),M22&gt;0)),OR(N22="",AND(ISNUMBER(N22),N22&gt;=0)),OR(O22="",COUNTIF(Listas!$BC$2:$BC$3,O22)&gt;0))),"Dato inválido",IF(NOT(AND(A22&lt;&gt;"",B22&lt;&gt;"",D22&lt;&gt;"",E22&lt;&gt;"",F22&lt;&gt;"",G22&lt;&gt;"",H22&lt;&gt;"",I22&lt;&gt;"",J22&lt;&gt;"",L22&lt;&gt;"")),"Incompleta","OK")))</f>
        <v/>
      </c>
    </row>
    <row r="23">
      <c r="A23" s="24" t="n"/>
      <c r="B23" s="6" t="n"/>
      <c r="C23" s="6" t="n"/>
      <c r="D23" s="19" t="n"/>
      <c r="E23" s="6" t="n"/>
      <c r="F23" s="6" t="n"/>
      <c r="G23" s="6" t="n"/>
      <c r="H23" s="18" t="n"/>
      <c r="I23" s="18" t="n"/>
      <c r="J23" s="6" t="n"/>
      <c r="K23" s="15">
        <f>IFERROR(VLOOKUP(J23,Listas!$DK$2:$DL$250,2,FALSE),"")</f>
        <v/>
      </c>
      <c r="L23" s="19" t="n"/>
      <c r="M23" s="19" t="n"/>
      <c r="N23" s="20" t="n"/>
      <c r="O23" s="20" t="n"/>
      <c r="P23" s="6" t="n"/>
      <c r="R23" s="17">
        <f>IF(NOT(OR(A23&lt;&gt;"",B23&lt;&gt;"",C23&lt;&gt;"",D23&lt;&gt;"",E23&lt;&gt;"",F23&lt;&gt;"",G23&lt;&gt;"",H23&lt;&gt;"",I23&lt;&gt;"",J23&lt;&gt;"",L23&lt;&gt;"",M23&lt;&gt;"",N23&lt;&gt;"",O23&lt;&gt;"",P23&lt;&gt;"")),"",IF(NOT(AND(OR(A23="",LEN(A23)=10),OR(B23="",COUNTIF('2. Proyectos'!$A$5:$A$54,B23)&gt;0),OR(C23="",COUNTIF(Listas!$BX$2:$BX$76,C23)&gt;0),OR(D23="",AND(ISNUMBER(D23),D23&gt;0)),OR(E23="",COUNTIF(Listas!$AI$2:$AI$5,E23)&gt;0),OR(F23="",COUNTIF(Listas!$AL$2:$AL$3,F23)&gt;0),OR(G23="",COUNTIF(Listas!$AF$2:$AF$3,G23)&gt;0),OR(H23="",AND(ISNUMBER(H23),H23&gt;=2018,H23&lt;=2025)),OR(I23="",AND(ISNUMBER(I23),I23&gt;=1,I23&lt;=12)),OR(J23="",COUNTIF(Listas!$H$2:$H$250,J23)&gt;0),OR(L23="",AND(ISNUMBER(L23),L23&gt;0)),OR(M23="",AND(ISNUMBER(M23),M23&gt;0)),OR(N23="",AND(ISNUMBER(N23),N23&gt;=0)),OR(O23="",COUNTIF(Listas!$BC$2:$BC$3,O23)&gt;0))),"Dato inválido",IF(NOT(AND(A23&lt;&gt;"",B23&lt;&gt;"",D23&lt;&gt;"",E23&lt;&gt;"",F23&lt;&gt;"",G23&lt;&gt;"",H23&lt;&gt;"",I23&lt;&gt;"",J23&lt;&gt;"",L23&lt;&gt;"")),"Incompleta","OK")))</f>
        <v/>
      </c>
    </row>
    <row r="24">
      <c r="A24" s="23" t="n"/>
      <c r="B24" s="8" t="n"/>
      <c r="C24" s="8" t="n"/>
      <c r="D24" s="14" t="n"/>
      <c r="E24" s="8" t="n"/>
      <c r="F24" s="8" t="n"/>
      <c r="G24" s="8" t="n"/>
      <c r="H24" s="13" t="n"/>
      <c r="I24" s="13" t="n"/>
      <c r="J24" s="8" t="n"/>
      <c r="K24" s="15">
        <f>IFERROR(VLOOKUP(J24,Listas!$DK$2:$DL$250,2,FALSE),"")</f>
        <v/>
      </c>
      <c r="L24" s="14" t="n"/>
      <c r="M24" s="14" t="n"/>
      <c r="N24" s="16" t="n"/>
      <c r="O24" s="16" t="n"/>
      <c r="P24" s="8" t="n"/>
      <c r="R24" s="17">
        <f>IF(NOT(OR(A24&lt;&gt;"",B24&lt;&gt;"",C24&lt;&gt;"",D24&lt;&gt;"",E24&lt;&gt;"",F24&lt;&gt;"",G24&lt;&gt;"",H24&lt;&gt;"",I24&lt;&gt;"",J24&lt;&gt;"",L24&lt;&gt;"",M24&lt;&gt;"",N24&lt;&gt;"",O24&lt;&gt;"",P24&lt;&gt;"")),"",IF(NOT(AND(OR(A24="",LEN(A24)=10),OR(B24="",COUNTIF('2. Proyectos'!$A$5:$A$54,B24)&gt;0),OR(C24="",COUNTIF(Listas!$BX$2:$BX$76,C24)&gt;0),OR(D24="",AND(ISNUMBER(D24),D24&gt;0)),OR(E24="",COUNTIF(Listas!$AI$2:$AI$5,E24)&gt;0),OR(F24="",COUNTIF(Listas!$AL$2:$AL$3,F24)&gt;0),OR(G24="",COUNTIF(Listas!$AF$2:$AF$3,G24)&gt;0),OR(H24="",AND(ISNUMBER(H24),H24&gt;=2018,H24&lt;=2025)),OR(I24="",AND(ISNUMBER(I24),I24&gt;=1,I24&lt;=12)),OR(J24="",COUNTIF(Listas!$H$2:$H$250,J24)&gt;0),OR(L24="",AND(ISNUMBER(L24),L24&gt;0)),OR(M24="",AND(ISNUMBER(M24),M24&gt;0)),OR(N24="",AND(ISNUMBER(N24),N24&gt;=0)),OR(O24="",COUNTIF(Listas!$BC$2:$BC$3,O24)&gt;0))),"Dato inválido",IF(NOT(AND(A24&lt;&gt;"",B24&lt;&gt;"",D24&lt;&gt;"",E24&lt;&gt;"",F24&lt;&gt;"",G24&lt;&gt;"",H24&lt;&gt;"",I24&lt;&gt;"",J24&lt;&gt;"",L24&lt;&gt;"")),"Incompleta","OK")))</f>
        <v/>
      </c>
    </row>
    <row r="25">
      <c r="A25" s="24" t="n"/>
      <c r="B25" s="6" t="n"/>
      <c r="C25" s="6" t="n"/>
      <c r="D25" s="19" t="n"/>
      <c r="E25" s="6" t="n"/>
      <c r="F25" s="6" t="n"/>
      <c r="G25" s="6" t="n"/>
      <c r="H25" s="18" t="n"/>
      <c r="I25" s="18" t="n"/>
      <c r="J25" s="6" t="n"/>
      <c r="K25" s="15">
        <f>IFERROR(VLOOKUP(J25,Listas!$DK$2:$DL$250,2,FALSE),"")</f>
        <v/>
      </c>
      <c r="L25" s="19" t="n"/>
      <c r="M25" s="19" t="n"/>
      <c r="N25" s="20" t="n"/>
      <c r="O25" s="20" t="n"/>
      <c r="P25" s="6" t="n"/>
      <c r="R25" s="17">
        <f>IF(NOT(OR(A25&lt;&gt;"",B25&lt;&gt;"",C25&lt;&gt;"",D25&lt;&gt;"",E25&lt;&gt;"",F25&lt;&gt;"",G25&lt;&gt;"",H25&lt;&gt;"",I25&lt;&gt;"",J25&lt;&gt;"",L25&lt;&gt;"",M25&lt;&gt;"",N25&lt;&gt;"",O25&lt;&gt;"",P25&lt;&gt;"")),"",IF(NOT(AND(OR(A25="",LEN(A25)=10),OR(B25="",COUNTIF('2. Proyectos'!$A$5:$A$54,B25)&gt;0),OR(C25="",COUNTIF(Listas!$BX$2:$BX$76,C25)&gt;0),OR(D25="",AND(ISNUMBER(D25),D25&gt;0)),OR(E25="",COUNTIF(Listas!$AI$2:$AI$5,E25)&gt;0),OR(F25="",COUNTIF(Listas!$AL$2:$AL$3,F25)&gt;0),OR(G25="",COUNTIF(Listas!$AF$2:$AF$3,G25)&gt;0),OR(H25="",AND(ISNUMBER(H25),H25&gt;=2018,H25&lt;=2025)),OR(I25="",AND(ISNUMBER(I25),I25&gt;=1,I25&lt;=12)),OR(J25="",COUNTIF(Listas!$H$2:$H$250,J25)&gt;0),OR(L25="",AND(ISNUMBER(L25),L25&gt;0)),OR(M25="",AND(ISNUMBER(M25),M25&gt;0)),OR(N25="",AND(ISNUMBER(N25),N25&gt;=0)),OR(O25="",COUNTIF(Listas!$BC$2:$BC$3,O25)&gt;0))),"Dato inválido",IF(NOT(AND(A25&lt;&gt;"",B25&lt;&gt;"",D25&lt;&gt;"",E25&lt;&gt;"",F25&lt;&gt;"",G25&lt;&gt;"",H25&lt;&gt;"",I25&lt;&gt;"",J25&lt;&gt;"",L25&lt;&gt;"")),"Incompleta","OK")))</f>
        <v/>
      </c>
    </row>
    <row r="26">
      <c r="A26" s="23" t="n"/>
      <c r="B26" s="8" t="n"/>
      <c r="C26" s="8" t="n"/>
      <c r="D26" s="14" t="n"/>
      <c r="E26" s="8" t="n"/>
      <c r="F26" s="8" t="n"/>
      <c r="G26" s="8" t="n"/>
      <c r="H26" s="13" t="n"/>
      <c r="I26" s="13" t="n"/>
      <c r="J26" s="8" t="n"/>
      <c r="K26" s="15">
        <f>IFERROR(VLOOKUP(J26,Listas!$DK$2:$DL$250,2,FALSE),"")</f>
        <v/>
      </c>
      <c r="L26" s="14" t="n"/>
      <c r="M26" s="14" t="n"/>
      <c r="N26" s="16" t="n"/>
      <c r="O26" s="16" t="n"/>
      <c r="P26" s="8" t="n"/>
      <c r="R26" s="17">
        <f>IF(NOT(OR(A26&lt;&gt;"",B26&lt;&gt;"",C26&lt;&gt;"",D26&lt;&gt;"",E26&lt;&gt;"",F26&lt;&gt;"",G26&lt;&gt;"",H26&lt;&gt;"",I26&lt;&gt;"",J26&lt;&gt;"",L26&lt;&gt;"",M26&lt;&gt;"",N26&lt;&gt;"",O26&lt;&gt;"",P26&lt;&gt;"")),"",IF(NOT(AND(OR(A26="",LEN(A26)=10),OR(B26="",COUNTIF('2. Proyectos'!$A$5:$A$54,B26)&gt;0),OR(C26="",COUNTIF(Listas!$BX$2:$BX$76,C26)&gt;0),OR(D26="",AND(ISNUMBER(D26),D26&gt;0)),OR(E26="",COUNTIF(Listas!$AI$2:$AI$5,E26)&gt;0),OR(F26="",COUNTIF(Listas!$AL$2:$AL$3,F26)&gt;0),OR(G26="",COUNTIF(Listas!$AF$2:$AF$3,G26)&gt;0),OR(H26="",AND(ISNUMBER(H26),H26&gt;=2018,H26&lt;=2025)),OR(I26="",AND(ISNUMBER(I26),I26&gt;=1,I26&lt;=12)),OR(J26="",COUNTIF(Listas!$H$2:$H$250,J26)&gt;0),OR(L26="",AND(ISNUMBER(L26),L26&gt;0)),OR(M26="",AND(ISNUMBER(M26),M26&gt;0)),OR(N26="",AND(ISNUMBER(N26),N26&gt;=0)),OR(O26="",COUNTIF(Listas!$BC$2:$BC$3,O26)&gt;0))),"Dato inválido",IF(NOT(AND(A26&lt;&gt;"",B26&lt;&gt;"",D26&lt;&gt;"",E26&lt;&gt;"",F26&lt;&gt;"",G26&lt;&gt;"",H26&lt;&gt;"",I26&lt;&gt;"",J26&lt;&gt;"",L26&lt;&gt;"")),"Incompleta","OK")))</f>
        <v/>
      </c>
    </row>
    <row r="27">
      <c r="A27" s="24" t="n"/>
      <c r="B27" s="6" t="n"/>
      <c r="C27" s="6" t="n"/>
      <c r="D27" s="19" t="n"/>
      <c r="E27" s="6" t="n"/>
      <c r="F27" s="6" t="n"/>
      <c r="G27" s="6" t="n"/>
      <c r="H27" s="18" t="n"/>
      <c r="I27" s="18" t="n"/>
      <c r="J27" s="6" t="n"/>
      <c r="K27" s="15">
        <f>IFERROR(VLOOKUP(J27,Listas!$DK$2:$DL$250,2,FALSE),"")</f>
        <v/>
      </c>
      <c r="L27" s="19" t="n"/>
      <c r="M27" s="19" t="n"/>
      <c r="N27" s="20" t="n"/>
      <c r="O27" s="20" t="n"/>
      <c r="P27" s="6" t="n"/>
      <c r="R27" s="17">
        <f>IF(NOT(OR(A27&lt;&gt;"",B27&lt;&gt;"",C27&lt;&gt;"",D27&lt;&gt;"",E27&lt;&gt;"",F27&lt;&gt;"",G27&lt;&gt;"",H27&lt;&gt;"",I27&lt;&gt;"",J27&lt;&gt;"",L27&lt;&gt;"",M27&lt;&gt;"",N27&lt;&gt;"",O27&lt;&gt;"",P27&lt;&gt;"")),"",IF(NOT(AND(OR(A27="",LEN(A27)=10),OR(B27="",COUNTIF('2. Proyectos'!$A$5:$A$54,B27)&gt;0),OR(C27="",COUNTIF(Listas!$BX$2:$BX$76,C27)&gt;0),OR(D27="",AND(ISNUMBER(D27),D27&gt;0)),OR(E27="",COUNTIF(Listas!$AI$2:$AI$5,E27)&gt;0),OR(F27="",COUNTIF(Listas!$AL$2:$AL$3,F27)&gt;0),OR(G27="",COUNTIF(Listas!$AF$2:$AF$3,G27)&gt;0),OR(H27="",AND(ISNUMBER(H27),H27&gt;=2018,H27&lt;=2025)),OR(I27="",AND(ISNUMBER(I27),I27&gt;=1,I27&lt;=12)),OR(J27="",COUNTIF(Listas!$H$2:$H$250,J27)&gt;0),OR(L27="",AND(ISNUMBER(L27),L27&gt;0)),OR(M27="",AND(ISNUMBER(M27),M27&gt;0)),OR(N27="",AND(ISNUMBER(N27),N27&gt;=0)),OR(O27="",COUNTIF(Listas!$BC$2:$BC$3,O27)&gt;0))),"Dato inválido",IF(NOT(AND(A27&lt;&gt;"",B27&lt;&gt;"",D27&lt;&gt;"",E27&lt;&gt;"",F27&lt;&gt;"",G27&lt;&gt;"",H27&lt;&gt;"",I27&lt;&gt;"",J27&lt;&gt;"",L27&lt;&gt;"")),"Incompleta","OK")))</f>
        <v/>
      </c>
    </row>
    <row r="28">
      <c r="A28" s="23" t="n"/>
      <c r="B28" s="8" t="n"/>
      <c r="C28" s="8" t="n"/>
      <c r="D28" s="14" t="n"/>
      <c r="E28" s="8" t="n"/>
      <c r="F28" s="8" t="n"/>
      <c r="G28" s="8" t="n"/>
      <c r="H28" s="13" t="n"/>
      <c r="I28" s="13" t="n"/>
      <c r="J28" s="8" t="n"/>
      <c r="K28" s="15">
        <f>IFERROR(VLOOKUP(J28,Listas!$DK$2:$DL$250,2,FALSE),"")</f>
        <v/>
      </c>
      <c r="L28" s="14" t="n"/>
      <c r="M28" s="14" t="n"/>
      <c r="N28" s="16" t="n"/>
      <c r="O28" s="16" t="n"/>
      <c r="P28" s="8" t="n"/>
      <c r="R28" s="17">
        <f>IF(NOT(OR(A28&lt;&gt;"",B28&lt;&gt;"",C28&lt;&gt;"",D28&lt;&gt;"",E28&lt;&gt;"",F28&lt;&gt;"",G28&lt;&gt;"",H28&lt;&gt;"",I28&lt;&gt;"",J28&lt;&gt;"",L28&lt;&gt;"",M28&lt;&gt;"",N28&lt;&gt;"",O28&lt;&gt;"",P28&lt;&gt;"")),"",IF(NOT(AND(OR(A28="",LEN(A28)=10),OR(B28="",COUNTIF('2. Proyectos'!$A$5:$A$54,B28)&gt;0),OR(C28="",COUNTIF(Listas!$BX$2:$BX$76,C28)&gt;0),OR(D28="",AND(ISNUMBER(D28),D28&gt;0)),OR(E28="",COUNTIF(Listas!$AI$2:$AI$5,E28)&gt;0),OR(F28="",COUNTIF(Listas!$AL$2:$AL$3,F28)&gt;0),OR(G28="",COUNTIF(Listas!$AF$2:$AF$3,G28)&gt;0),OR(H28="",AND(ISNUMBER(H28),H28&gt;=2018,H28&lt;=2025)),OR(I28="",AND(ISNUMBER(I28),I28&gt;=1,I28&lt;=12)),OR(J28="",COUNTIF(Listas!$H$2:$H$250,J28)&gt;0),OR(L28="",AND(ISNUMBER(L28),L28&gt;0)),OR(M28="",AND(ISNUMBER(M28),M28&gt;0)),OR(N28="",AND(ISNUMBER(N28),N28&gt;=0)),OR(O28="",COUNTIF(Listas!$BC$2:$BC$3,O28)&gt;0))),"Dato inválido",IF(NOT(AND(A28&lt;&gt;"",B28&lt;&gt;"",D28&lt;&gt;"",E28&lt;&gt;"",F28&lt;&gt;"",G28&lt;&gt;"",H28&lt;&gt;"",I28&lt;&gt;"",J28&lt;&gt;"",L28&lt;&gt;"")),"Incompleta","OK")))</f>
        <v/>
      </c>
    </row>
    <row r="29">
      <c r="A29" s="24" t="n"/>
      <c r="B29" s="6" t="n"/>
      <c r="C29" s="6" t="n"/>
      <c r="D29" s="19" t="n"/>
      <c r="E29" s="6" t="n"/>
      <c r="F29" s="6" t="n"/>
      <c r="G29" s="6" t="n"/>
      <c r="H29" s="18" t="n"/>
      <c r="I29" s="18" t="n"/>
      <c r="J29" s="6" t="n"/>
      <c r="K29" s="15">
        <f>IFERROR(VLOOKUP(J29,Listas!$DK$2:$DL$250,2,FALSE),"")</f>
        <v/>
      </c>
      <c r="L29" s="19" t="n"/>
      <c r="M29" s="19" t="n"/>
      <c r="N29" s="20" t="n"/>
      <c r="O29" s="20" t="n"/>
      <c r="P29" s="6" t="n"/>
      <c r="R29" s="17">
        <f>IF(NOT(OR(A29&lt;&gt;"",B29&lt;&gt;"",C29&lt;&gt;"",D29&lt;&gt;"",E29&lt;&gt;"",F29&lt;&gt;"",G29&lt;&gt;"",H29&lt;&gt;"",I29&lt;&gt;"",J29&lt;&gt;"",L29&lt;&gt;"",M29&lt;&gt;"",N29&lt;&gt;"",O29&lt;&gt;"",P29&lt;&gt;"")),"",IF(NOT(AND(OR(A29="",LEN(A29)=10),OR(B29="",COUNTIF('2. Proyectos'!$A$5:$A$54,B29)&gt;0),OR(C29="",COUNTIF(Listas!$BX$2:$BX$76,C29)&gt;0),OR(D29="",AND(ISNUMBER(D29),D29&gt;0)),OR(E29="",COUNTIF(Listas!$AI$2:$AI$5,E29)&gt;0),OR(F29="",COUNTIF(Listas!$AL$2:$AL$3,F29)&gt;0),OR(G29="",COUNTIF(Listas!$AF$2:$AF$3,G29)&gt;0),OR(H29="",AND(ISNUMBER(H29),H29&gt;=2018,H29&lt;=2025)),OR(I29="",AND(ISNUMBER(I29),I29&gt;=1,I29&lt;=12)),OR(J29="",COUNTIF(Listas!$H$2:$H$250,J29)&gt;0),OR(L29="",AND(ISNUMBER(L29),L29&gt;0)),OR(M29="",AND(ISNUMBER(M29),M29&gt;0)),OR(N29="",AND(ISNUMBER(N29),N29&gt;=0)),OR(O29="",COUNTIF(Listas!$BC$2:$BC$3,O29)&gt;0))),"Dato inválido",IF(NOT(AND(A29&lt;&gt;"",B29&lt;&gt;"",D29&lt;&gt;"",E29&lt;&gt;"",F29&lt;&gt;"",G29&lt;&gt;"",H29&lt;&gt;"",I29&lt;&gt;"",J29&lt;&gt;"",L29&lt;&gt;"")),"Incompleta","OK")))</f>
        <v/>
      </c>
    </row>
    <row r="30">
      <c r="A30" s="23" t="n"/>
      <c r="B30" s="8" t="n"/>
      <c r="C30" s="8" t="n"/>
      <c r="D30" s="14" t="n"/>
      <c r="E30" s="8" t="n"/>
      <c r="F30" s="8" t="n"/>
      <c r="G30" s="8" t="n"/>
      <c r="H30" s="13" t="n"/>
      <c r="I30" s="13" t="n"/>
      <c r="J30" s="8" t="n"/>
      <c r="K30" s="15">
        <f>IFERROR(VLOOKUP(J30,Listas!$DK$2:$DL$250,2,FALSE),"")</f>
        <v/>
      </c>
      <c r="L30" s="14" t="n"/>
      <c r="M30" s="14" t="n"/>
      <c r="N30" s="16" t="n"/>
      <c r="O30" s="16" t="n"/>
      <c r="P30" s="8" t="n"/>
      <c r="R30" s="17">
        <f>IF(NOT(OR(A30&lt;&gt;"",B30&lt;&gt;"",C30&lt;&gt;"",D30&lt;&gt;"",E30&lt;&gt;"",F30&lt;&gt;"",G30&lt;&gt;"",H30&lt;&gt;"",I30&lt;&gt;"",J30&lt;&gt;"",L30&lt;&gt;"",M30&lt;&gt;"",N30&lt;&gt;"",O30&lt;&gt;"",P30&lt;&gt;"")),"",IF(NOT(AND(OR(A30="",LEN(A30)=10),OR(B30="",COUNTIF('2. Proyectos'!$A$5:$A$54,B30)&gt;0),OR(C30="",COUNTIF(Listas!$BX$2:$BX$76,C30)&gt;0),OR(D30="",AND(ISNUMBER(D30),D30&gt;0)),OR(E30="",COUNTIF(Listas!$AI$2:$AI$5,E30)&gt;0),OR(F30="",COUNTIF(Listas!$AL$2:$AL$3,F30)&gt;0),OR(G30="",COUNTIF(Listas!$AF$2:$AF$3,G30)&gt;0),OR(H30="",AND(ISNUMBER(H30),H30&gt;=2018,H30&lt;=2025)),OR(I30="",AND(ISNUMBER(I30),I30&gt;=1,I30&lt;=12)),OR(J30="",COUNTIF(Listas!$H$2:$H$250,J30)&gt;0),OR(L30="",AND(ISNUMBER(L30),L30&gt;0)),OR(M30="",AND(ISNUMBER(M30),M30&gt;0)),OR(N30="",AND(ISNUMBER(N30),N30&gt;=0)),OR(O30="",COUNTIF(Listas!$BC$2:$BC$3,O30)&gt;0))),"Dato inválido",IF(NOT(AND(A30&lt;&gt;"",B30&lt;&gt;"",D30&lt;&gt;"",E30&lt;&gt;"",F30&lt;&gt;"",G30&lt;&gt;"",H30&lt;&gt;"",I30&lt;&gt;"",J30&lt;&gt;"",L30&lt;&gt;"")),"Incompleta","OK")))</f>
        <v/>
      </c>
    </row>
    <row r="31">
      <c r="A31" s="24" t="n"/>
      <c r="B31" s="6" t="n"/>
      <c r="C31" s="6" t="n"/>
      <c r="D31" s="19" t="n"/>
      <c r="E31" s="6" t="n"/>
      <c r="F31" s="6" t="n"/>
      <c r="G31" s="6" t="n"/>
      <c r="H31" s="18" t="n"/>
      <c r="I31" s="18" t="n"/>
      <c r="J31" s="6" t="n"/>
      <c r="K31" s="15">
        <f>IFERROR(VLOOKUP(J31,Listas!$DK$2:$DL$250,2,FALSE),"")</f>
        <v/>
      </c>
      <c r="L31" s="19" t="n"/>
      <c r="M31" s="19" t="n"/>
      <c r="N31" s="20" t="n"/>
      <c r="O31" s="20" t="n"/>
      <c r="P31" s="6" t="n"/>
      <c r="R31" s="17">
        <f>IF(NOT(OR(A31&lt;&gt;"",B31&lt;&gt;"",C31&lt;&gt;"",D31&lt;&gt;"",E31&lt;&gt;"",F31&lt;&gt;"",G31&lt;&gt;"",H31&lt;&gt;"",I31&lt;&gt;"",J31&lt;&gt;"",L31&lt;&gt;"",M31&lt;&gt;"",N31&lt;&gt;"",O31&lt;&gt;"",P31&lt;&gt;"")),"",IF(NOT(AND(OR(A31="",LEN(A31)=10),OR(B31="",COUNTIF('2. Proyectos'!$A$5:$A$54,B31)&gt;0),OR(C31="",COUNTIF(Listas!$BX$2:$BX$76,C31)&gt;0),OR(D31="",AND(ISNUMBER(D31),D31&gt;0)),OR(E31="",COUNTIF(Listas!$AI$2:$AI$5,E31)&gt;0),OR(F31="",COUNTIF(Listas!$AL$2:$AL$3,F31)&gt;0),OR(G31="",COUNTIF(Listas!$AF$2:$AF$3,G31)&gt;0),OR(H31="",AND(ISNUMBER(H31),H31&gt;=2018,H31&lt;=2025)),OR(I31="",AND(ISNUMBER(I31),I31&gt;=1,I31&lt;=12)),OR(J31="",COUNTIF(Listas!$H$2:$H$250,J31)&gt;0),OR(L31="",AND(ISNUMBER(L31),L31&gt;0)),OR(M31="",AND(ISNUMBER(M31),M31&gt;0)),OR(N31="",AND(ISNUMBER(N31),N31&gt;=0)),OR(O31="",COUNTIF(Listas!$BC$2:$BC$3,O31)&gt;0))),"Dato inválido",IF(NOT(AND(A31&lt;&gt;"",B31&lt;&gt;"",D31&lt;&gt;"",E31&lt;&gt;"",F31&lt;&gt;"",G31&lt;&gt;"",H31&lt;&gt;"",I31&lt;&gt;"",J31&lt;&gt;"",L31&lt;&gt;"")),"Incompleta","OK")))</f>
        <v/>
      </c>
    </row>
    <row r="32">
      <c r="A32" s="23" t="n"/>
      <c r="B32" s="8" t="n"/>
      <c r="C32" s="8" t="n"/>
      <c r="D32" s="14" t="n"/>
      <c r="E32" s="8" t="n"/>
      <c r="F32" s="8" t="n"/>
      <c r="G32" s="8" t="n"/>
      <c r="H32" s="13" t="n"/>
      <c r="I32" s="13" t="n"/>
      <c r="J32" s="8" t="n"/>
      <c r="K32" s="15">
        <f>IFERROR(VLOOKUP(J32,Listas!$DK$2:$DL$250,2,FALSE),"")</f>
        <v/>
      </c>
      <c r="L32" s="14" t="n"/>
      <c r="M32" s="14" t="n"/>
      <c r="N32" s="16" t="n"/>
      <c r="O32" s="16" t="n"/>
      <c r="P32" s="8" t="n"/>
      <c r="R32" s="17">
        <f>IF(NOT(OR(A32&lt;&gt;"",B32&lt;&gt;"",C32&lt;&gt;"",D32&lt;&gt;"",E32&lt;&gt;"",F32&lt;&gt;"",G32&lt;&gt;"",H32&lt;&gt;"",I32&lt;&gt;"",J32&lt;&gt;"",L32&lt;&gt;"",M32&lt;&gt;"",N32&lt;&gt;"",O32&lt;&gt;"",P32&lt;&gt;"")),"",IF(NOT(AND(OR(A32="",LEN(A32)=10),OR(B32="",COUNTIF('2. Proyectos'!$A$5:$A$54,B32)&gt;0),OR(C32="",COUNTIF(Listas!$BX$2:$BX$76,C32)&gt;0),OR(D32="",AND(ISNUMBER(D32),D32&gt;0)),OR(E32="",COUNTIF(Listas!$AI$2:$AI$5,E32)&gt;0),OR(F32="",COUNTIF(Listas!$AL$2:$AL$3,F32)&gt;0),OR(G32="",COUNTIF(Listas!$AF$2:$AF$3,G32)&gt;0),OR(H32="",AND(ISNUMBER(H32),H32&gt;=2018,H32&lt;=2025)),OR(I32="",AND(ISNUMBER(I32),I32&gt;=1,I32&lt;=12)),OR(J32="",COUNTIF(Listas!$H$2:$H$250,J32)&gt;0),OR(L32="",AND(ISNUMBER(L32),L32&gt;0)),OR(M32="",AND(ISNUMBER(M32),M32&gt;0)),OR(N32="",AND(ISNUMBER(N32),N32&gt;=0)),OR(O32="",COUNTIF(Listas!$BC$2:$BC$3,O32)&gt;0))),"Dato inválido",IF(NOT(AND(A32&lt;&gt;"",B32&lt;&gt;"",D32&lt;&gt;"",E32&lt;&gt;"",F32&lt;&gt;"",G32&lt;&gt;"",H32&lt;&gt;"",I32&lt;&gt;"",J32&lt;&gt;"",L32&lt;&gt;"")),"Incompleta","OK")))</f>
        <v/>
      </c>
    </row>
    <row r="33">
      <c r="A33" s="24" t="n"/>
      <c r="B33" s="6" t="n"/>
      <c r="C33" s="6" t="n"/>
      <c r="D33" s="19" t="n"/>
      <c r="E33" s="6" t="n"/>
      <c r="F33" s="6" t="n"/>
      <c r="G33" s="6" t="n"/>
      <c r="H33" s="18" t="n"/>
      <c r="I33" s="18" t="n"/>
      <c r="J33" s="6" t="n"/>
      <c r="K33" s="15">
        <f>IFERROR(VLOOKUP(J33,Listas!$DK$2:$DL$250,2,FALSE),"")</f>
        <v/>
      </c>
      <c r="L33" s="19" t="n"/>
      <c r="M33" s="19" t="n"/>
      <c r="N33" s="20" t="n"/>
      <c r="O33" s="20" t="n"/>
      <c r="P33" s="6" t="n"/>
      <c r="R33" s="17">
        <f>IF(NOT(OR(A33&lt;&gt;"",B33&lt;&gt;"",C33&lt;&gt;"",D33&lt;&gt;"",E33&lt;&gt;"",F33&lt;&gt;"",G33&lt;&gt;"",H33&lt;&gt;"",I33&lt;&gt;"",J33&lt;&gt;"",L33&lt;&gt;"",M33&lt;&gt;"",N33&lt;&gt;"",O33&lt;&gt;"",P33&lt;&gt;"")),"",IF(NOT(AND(OR(A33="",LEN(A33)=10),OR(B33="",COUNTIF('2. Proyectos'!$A$5:$A$54,B33)&gt;0),OR(C33="",COUNTIF(Listas!$BX$2:$BX$76,C33)&gt;0),OR(D33="",AND(ISNUMBER(D33),D33&gt;0)),OR(E33="",COUNTIF(Listas!$AI$2:$AI$5,E33)&gt;0),OR(F33="",COUNTIF(Listas!$AL$2:$AL$3,F33)&gt;0),OR(G33="",COUNTIF(Listas!$AF$2:$AF$3,G33)&gt;0),OR(H33="",AND(ISNUMBER(H33),H33&gt;=2018,H33&lt;=2025)),OR(I33="",AND(ISNUMBER(I33),I33&gt;=1,I33&lt;=12)),OR(J33="",COUNTIF(Listas!$H$2:$H$250,J33)&gt;0),OR(L33="",AND(ISNUMBER(L33),L33&gt;0)),OR(M33="",AND(ISNUMBER(M33),M33&gt;0)),OR(N33="",AND(ISNUMBER(N33),N33&gt;=0)),OR(O33="",COUNTIF(Listas!$BC$2:$BC$3,O33)&gt;0))),"Dato inválido",IF(NOT(AND(A33&lt;&gt;"",B33&lt;&gt;"",D33&lt;&gt;"",E33&lt;&gt;"",F33&lt;&gt;"",G33&lt;&gt;"",H33&lt;&gt;"",I33&lt;&gt;"",J33&lt;&gt;"",L33&lt;&gt;"")),"Incompleta","OK")))</f>
        <v/>
      </c>
    </row>
    <row r="34">
      <c r="A34" s="23" t="n"/>
      <c r="B34" s="8" t="n"/>
      <c r="C34" s="8" t="n"/>
      <c r="D34" s="14" t="n"/>
      <c r="E34" s="8" t="n"/>
      <c r="F34" s="8" t="n"/>
      <c r="G34" s="8" t="n"/>
      <c r="H34" s="13" t="n"/>
      <c r="I34" s="13" t="n"/>
      <c r="J34" s="8" t="n"/>
      <c r="K34" s="15">
        <f>IFERROR(VLOOKUP(J34,Listas!$DK$2:$DL$250,2,FALSE),"")</f>
        <v/>
      </c>
      <c r="L34" s="14" t="n"/>
      <c r="M34" s="14" t="n"/>
      <c r="N34" s="16" t="n"/>
      <c r="O34" s="16" t="n"/>
      <c r="P34" s="8" t="n"/>
      <c r="R34" s="17">
        <f>IF(NOT(OR(A34&lt;&gt;"",B34&lt;&gt;"",C34&lt;&gt;"",D34&lt;&gt;"",E34&lt;&gt;"",F34&lt;&gt;"",G34&lt;&gt;"",H34&lt;&gt;"",I34&lt;&gt;"",J34&lt;&gt;"",L34&lt;&gt;"",M34&lt;&gt;"",N34&lt;&gt;"",O34&lt;&gt;"",P34&lt;&gt;"")),"",IF(NOT(AND(OR(A34="",LEN(A34)=10),OR(B34="",COUNTIF('2. Proyectos'!$A$5:$A$54,B34)&gt;0),OR(C34="",COUNTIF(Listas!$BX$2:$BX$76,C34)&gt;0),OR(D34="",AND(ISNUMBER(D34),D34&gt;0)),OR(E34="",COUNTIF(Listas!$AI$2:$AI$5,E34)&gt;0),OR(F34="",COUNTIF(Listas!$AL$2:$AL$3,F34)&gt;0),OR(G34="",COUNTIF(Listas!$AF$2:$AF$3,G34)&gt;0),OR(H34="",AND(ISNUMBER(H34),H34&gt;=2018,H34&lt;=2025)),OR(I34="",AND(ISNUMBER(I34),I34&gt;=1,I34&lt;=12)),OR(J34="",COUNTIF(Listas!$H$2:$H$250,J34)&gt;0),OR(L34="",AND(ISNUMBER(L34),L34&gt;0)),OR(M34="",AND(ISNUMBER(M34),M34&gt;0)),OR(N34="",AND(ISNUMBER(N34),N34&gt;=0)),OR(O34="",COUNTIF(Listas!$BC$2:$BC$3,O34)&gt;0))),"Dato inválido",IF(NOT(AND(A34&lt;&gt;"",B34&lt;&gt;"",D34&lt;&gt;"",E34&lt;&gt;"",F34&lt;&gt;"",G34&lt;&gt;"",H34&lt;&gt;"",I34&lt;&gt;"",J34&lt;&gt;"",L34&lt;&gt;"")),"Incompleta","OK")))</f>
        <v/>
      </c>
    </row>
    <row r="35">
      <c r="A35" s="24" t="n"/>
      <c r="B35" s="6" t="n"/>
      <c r="C35" s="6" t="n"/>
      <c r="D35" s="19" t="n"/>
      <c r="E35" s="6" t="n"/>
      <c r="F35" s="6" t="n"/>
      <c r="G35" s="6" t="n"/>
      <c r="H35" s="18" t="n"/>
      <c r="I35" s="18" t="n"/>
      <c r="J35" s="6" t="n"/>
      <c r="K35" s="15">
        <f>IFERROR(VLOOKUP(J35,Listas!$DK$2:$DL$250,2,FALSE),"")</f>
        <v/>
      </c>
      <c r="L35" s="19" t="n"/>
      <c r="M35" s="19" t="n"/>
      <c r="N35" s="20" t="n"/>
      <c r="O35" s="20" t="n"/>
      <c r="P35" s="6" t="n"/>
      <c r="R35" s="17">
        <f>IF(NOT(OR(A35&lt;&gt;"",B35&lt;&gt;"",C35&lt;&gt;"",D35&lt;&gt;"",E35&lt;&gt;"",F35&lt;&gt;"",G35&lt;&gt;"",H35&lt;&gt;"",I35&lt;&gt;"",J35&lt;&gt;"",L35&lt;&gt;"",M35&lt;&gt;"",N35&lt;&gt;"",O35&lt;&gt;"",P35&lt;&gt;"")),"",IF(NOT(AND(OR(A35="",LEN(A35)=10),OR(B35="",COUNTIF('2. Proyectos'!$A$5:$A$54,B35)&gt;0),OR(C35="",COUNTIF(Listas!$BX$2:$BX$76,C35)&gt;0),OR(D35="",AND(ISNUMBER(D35),D35&gt;0)),OR(E35="",COUNTIF(Listas!$AI$2:$AI$5,E35)&gt;0),OR(F35="",COUNTIF(Listas!$AL$2:$AL$3,F35)&gt;0),OR(G35="",COUNTIF(Listas!$AF$2:$AF$3,G35)&gt;0),OR(H35="",AND(ISNUMBER(H35),H35&gt;=2018,H35&lt;=2025)),OR(I35="",AND(ISNUMBER(I35),I35&gt;=1,I35&lt;=12)),OR(J35="",COUNTIF(Listas!$H$2:$H$250,J35)&gt;0),OR(L35="",AND(ISNUMBER(L35),L35&gt;0)),OR(M35="",AND(ISNUMBER(M35),M35&gt;0)),OR(N35="",AND(ISNUMBER(N35),N35&gt;=0)),OR(O35="",COUNTIF(Listas!$BC$2:$BC$3,O35)&gt;0))),"Dato inválido",IF(NOT(AND(A35&lt;&gt;"",B35&lt;&gt;"",D35&lt;&gt;"",E35&lt;&gt;"",F35&lt;&gt;"",G35&lt;&gt;"",H35&lt;&gt;"",I35&lt;&gt;"",J35&lt;&gt;"",L35&lt;&gt;"")),"Incompleta","OK")))</f>
        <v/>
      </c>
    </row>
    <row r="36">
      <c r="A36" s="23" t="n"/>
      <c r="B36" s="8" t="n"/>
      <c r="C36" s="8" t="n"/>
      <c r="D36" s="14" t="n"/>
      <c r="E36" s="8" t="n"/>
      <c r="F36" s="8" t="n"/>
      <c r="G36" s="8" t="n"/>
      <c r="H36" s="13" t="n"/>
      <c r="I36" s="13" t="n"/>
      <c r="J36" s="8" t="n"/>
      <c r="K36" s="15">
        <f>IFERROR(VLOOKUP(J36,Listas!$DK$2:$DL$250,2,FALSE),"")</f>
        <v/>
      </c>
      <c r="L36" s="14" t="n"/>
      <c r="M36" s="14" t="n"/>
      <c r="N36" s="16" t="n"/>
      <c r="O36" s="16" t="n"/>
      <c r="P36" s="8" t="n"/>
      <c r="R36" s="17">
        <f>IF(NOT(OR(A36&lt;&gt;"",B36&lt;&gt;"",C36&lt;&gt;"",D36&lt;&gt;"",E36&lt;&gt;"",F36&lt;&gt;"",G36&lt;&gt;"",H36&lt;&gt;"",I36&lt;&gt;"",J36&lt;&gt;"",L36&lt;&gt;"",M36&lt;&gt;"",N36&lt;&gt;"",O36&lt;&gt;"",P36&lt;&gt;"")),"",IF(NOT(AND(OR(A36="",LEN(A36)=10),OR(B36="",COUNTIF('2. Proyectos'!$A$5:$A$54,B36)&gt;0),OR(C36="",COUNTIF(Listas!$BX$2:$BX$76,C36)&gt;0),OR(D36="",AND(ISNUMBER(D36),D36&gt;0)),OR(E36="",COUNTIF(Listas!$AI$2:$AI$5,E36)&gt;0),OR(F36="",COUNTIF(Listas!$AL$2:$AL$3,F36)&gt;0),OR(G36="",COUNTIF(Listas!$AF$2:$AF$3,G36)&gt;0),OR(H36="",AND(ISNUMBER(H36),H36&gt;=2018,H36&lt;=2025)),OR(I36="",AND(ISNUMBER(I36),I36&gt;=1,I36&lt;=12)),OR(J36="",COUNTIF(Listas!$H$2:$H$250,J36)&gt;0),OR(L36="",AND(ISNUMBER(L36),L36&gt;0)),OR(M36="",AND(ISNUMBER(M36),M36&gt;0)),OR(N36="",AND(ISNUMBER(N36),N36&gt;=0)),OR(O36="",COUNTIF(Listas!$BC$2:$BC$3,O36)&gt;0))),"Dato inválido",IF(NOT(AND(A36&lt;&gt;"",B36&lt;&gt;"",D36&lt;&gt;"",E36&lt;&gt;"",F36&lt;&gt;"",G36&lt;&gt;"",H36&lt;&gt;"",I36&lt;&gt;"",J36&lt;&gt;"",L36&lt;&gt;"")),"Incompleta","OK")))</f>
        <v/>
      </c>
    </row>
    <row r="37">
      <c r="A37" s="24" t="n"/>
      <c r="B37" s="6" t="n"/>
      <c r="C37" s="6" t="n"/>
      <c r="D37" s="19" t="n"/>
      <c r="E37" s="6" t="n"/>
      <c r="F37" s="6" t="n"/>
      <c r="G37" s="6" t="n"/>
      <c r="H37" s="18" t="n"/>
      <c r="I37" s="18" t="n"/>
      <c r="J37" s="6" t="n"/>
      <c r="K37" s="15">
        <f>IFERROR(VLOOKUP(J37,Listas!$DK$2:$DL$250,2,FALSE),"")</f>
        <v/>
      </c>
      <c r="L37" s="19" t="n"/>
      <c r="M37" s="19" t="n"/>
      <c r="N37" s="20" t="n"/>
      <c r="O37" s="20" t="n"/>
      <c r="P37" s="6" t="n"/>
      <c r="R37" s="17">
        <f>IF(NOT(OR(A37&lt;&gt;"",B37&lt;&gt;"",C37&lt;&gt;"",D37&lt;&gt;"",E37&lt;&gt;"",F37&lt;&gt;"",G37&lt;&gt;"",H37&lt;&gt;"",I37&lt;&gt;"",J37&lt;&gt;"",L37&lt;&gt;"",M37&lt;&gt;"",N37&lt;&gt;"",O37&lt;&gt;"",P37&lt;&gt;"")),"",IF(NOT(AND(OR(A37="",LEN(A37)=10),OR(B37="",COUNTIF('2. Proyectos'!$A$5:$A$54,B37)&gt;0),OR(C37="",COUNTIF(Listas!$BX$2:$BX$76,C37)&gt;0),OR(D37="",AND(ISNUMBER(D37),D37&gt;0)),OR(E37="",COUNTIF(Listas!$AI$2:$AI$5,E37)&gt;0),OR(F37="",COUNTIF(Listas!$AL$2:$AL$3,F37)&gt;0),OR(G37="",COUNTIF(Listas!$AF$2:$AF$3,G37)&gt;0),OR(H37="",AND(ISNUMBER(H37),H37&gt;=2018,H37&lt;=2025)),OR(I37="",AND(ISNUMBER(I37),I37&gt;=1,I37&lt;=12)),OR(J37="",COUNTIF(Listas!$H$2:$H$250,J37)&gt;0),OR(L37="",AND(ISNUMBER(L37),L37&gt;0)),OR(M37="",AND(ISNUMBER(M37),M37&gt;0)),OR(N37="",AND(ISNUMBER(N37),N37&gt;=0)),OR(O37="",COUNTIF(Listas!$BC$2:$BC$3,O37)&gt;0))),"Dato inválido",IF(NOT(AND(A37&lt;&gt;"",B37&lt;&gt;"",D37&lt;&gt;"",E37&lt;&gt;"",F37&lt;&gt;"",G37&lt;&gt;"",H37&lt;&gt;"",I37&lt;&gt;"",J37&lt;&gt;"",L37&lt;&gt;"")),"Incompleta","OK")))</f>
        <v/>
      </c>
    </row>
    <row r="38">
      <c r="A38" s="23" t="n"/>
      <c r="B38" s="8" t="n"/>
      <c r="C38" s="8" t="n"/>
      <c r="D38" s="14" t="n"/>
      <c r="E38" s="8" t="n"/>
      <c r="F38" s="8" t="n"/>
      <c r="G38" s="8" t="n"/>
      <c r="H38" s="13" t="n"/>
      <c r="I38" s="13" t="n"/>
      <c r="J38" s="8" t="n"/>
      <c r="K38" s="15">
        <f>IFERROR(VLOOKUP(J38,Listas!$DK$2:$DL$250,2,FALSE),"")</f>
        <v/>
      </c>
      <c r="L38" s="14" t="n"/>
      <c r="M38" s="14" t="n"/>
      <c r="N38" s="16" t="n"/>
      <c r="O38" s="16" t="n"/>
      <c r="P38" s="8" t="n"/>
      <c r="R38" s="17">
        <f>IF(NOT(OR(A38&lt;&gt;"",B38&lt;&gt;"",C38&lt;&gt;"",D38&lt;&gt;"",E38&lt;&gt;"",F38&lt;&gt;"",G38&lt;&gt;"",H38&lt;&gt;"",I38&lt;&gt;"",J38&lt;&gt;"",L38&lt;&gt;"",M38&lt;&gt;"",N38&lt;&gt;"",O38&lt;&gt;"",P38&lt;&gt;"")),"",IF(NOT(AND(OR(A38="",LEN(A38)=10),OR(B38="",COUNTIF('2. Proyectos'!$A$5:$A$54,B38)&gt;0),OR(C38="",COUNTIF(Listas!$BX$2:$BX$76,C38)&gt;0),OR(D38="",AND(ISNUMBER(D38),D38&gt;0)),OR(E38="",COUNTIF(Listas!$AI$2:$AI$5,E38)&gt;0),OR(F38="",COUNTIF(Listas!$AL$2:$AL$3,F38)&gt;0),OR(G38="",COUNTIF(Listas!$AF$2:$AF$3,G38)&gt;0),OR(H38="",AND(ISNUMBER(H38),H38&gt;=2018,H38&lt;=2025)),OR(I38="",AND(ISNUMBER(I38),I38&gt;=1,I38&lt;=12)),OR(J38="",COUNTIF(Listas!$H$2:$H$250,J38)&gt;0),OR(L38="",AND(ISNUMBER(L38),L38&gt;0)),OR(M38="",AND(ISNUMBER(M38),M38&gt;0)),OR(N38="",AND(ISNUMBER(N38),N38&gt;=0)),OR(O38="",COUNTIF(Listas!$BC$2:$BC$3,O38)&gt;0))),"Dato inválido",IF(NOT(AND(A38&lt;&gt;"",B38&lt;&gt;"",D38&lt;&gt;"",E38&lt;&gt;"",F38&lt;&gt;"",G38&lt;&gt;"",H38&lt;&gt;"",I38&lt;&gt;"",J38&lt;&gt;"",L38&lt;&gt;"")),"Incompleta","OK")))</f>
        <v/>
      </c>
    </row>
    <row r="39">
      <c r="A39" s="24" t="n"/>
      <c r="B39" s="6" t="n"/>
      <c r="C39" s="6" t="n"/>
      <c r="D39" s="19" t="n"/>
      <c r="E39" s="6" t="n"/>
      <c r="F39" s="6" t="n"/>
      <c r="G39" s="6" t="n"/>
      <c r="H39" s="18" t="n"/>
      <c r="I39" s="18" t="n"/>
      <c r="J39" s="6" t="n"/>
      <c r="K39" s="15">
        <f>IFERROR(VLOOKUP(J39,Listas!$DK$2:$DL$250,2,FALSE),"")</f>
        <v/>
      </c>
      <c r="L39" s="19" t="n"/>
      <c r="M39" s="19" t="n"/>
      <c r="N39" s="20" t="n"/>
      <c r="O39" s="20" t="n"/>
      <c r="P39" s="6" t="n"/>
      <c r="R39" s="17">
        <f>IF(NOT(OR(A39&lt;&gt;"",B39&lt;&gt;"",C39&lt;&gt;"",D39&lt;&gt;"",E39&lt;&gt;"",F39&lt;&gt;"",G39&lt;&gt;"",H39&lt;&gt;"",I39&lt;&gt;"",J39&lt;&gt;"",L39&lt;&gt;"",M39&lt;&gt;"",N39&lt;&gt;"",O39&lt;&gt;"",P39&lt;&gt;"")),"",IF(NOT(AND(OR(A39="",LEN(A39)=10),OR(B39="",COUNTIF('2. Proyectos'!$A$5:$A$54,B39)&gt;0),OR(C39="",COUNTIF(Listas!$BX$2:$BX$76,C39)&gt;0),OR(D39="",AND(ISNUMBER(D39),D39&gt;0)),OR(E39="",COUNTIF(Listas!$AI$2:$AI$5,E39)&gt;0),OR(F39="",COUNTIF(Listas!$AL$2:$AL$3,F39)&gt;0),OR(G39="",COUNTIF(Listas!$AF$2:$AF$3,G39)&gt;0),OR(H39="",AND(ISNUMBER(H39),H39&gt;=2018,H39&lt;=2025)),OR(I39="",AND(ISNUMBER(I39),I39&gt;=1,I39&lt;=12)),OR(J39="",COUNTIF(Listas!$H$2:$H$250,J39)&gt;0),OR(L39="",AND(ISNUMBER(L39),L39&gt;0)),OR(M39="",AND(ISNUMBER(M39),M39&gt;0)),OR(N39="",AND(ISNUMBER(N39),N39&gt;=0)),OR(O39="",COUNTIF(Listas!$BC$2:$BC$3,O39)&gt;0))),"Dato inválido",IF(NOT(AND(A39&lt;&gt;"",B39&lt;&gt;"",D39&lt;&gt;"",E39&lt;&gt;"",F39&lt;&gt;"",G39&lt;&gt;"",H39&lt;&gt;"",I39&lt;&gt;"",J39&lt;&gt;"",L39&lt;&gt;"")),"Incompleta","OK")))</f>
        <v/>
      </c>
    </row>
    <row r="40">
      <c r="A40" s="23" t="n"/>
      <c r="B40" s="8" t="n"/>
      <c r="C40" s="8" t="n"/>
      <c r="D40" s="14" t="n"/>
      <c r="E40" s="8" t="n"/>
      <c r="F40" s="8" t="n"/>
      <c r="G40" s="8" t="n"/>
      <c r="H40" s="13" t="n"/>
      <c r="I40" s="13" t="n"/>
      <c r="J40" s="8" t="n"/>
      <c r="K40" s="15">
        <f>IFERROR(VLOOKUP(J40,Listas!$DK$2:$DL$250,2,FALSE),"")</f>
        <v/>
      </c>
      <c r="L40" s="14" t="n"/>
      <c r="M40" s="14" t="n"/>
      <c r="N40" s="16" t="n"/>
      <c r="O40" s="16" t="n"/>
      <c r="P40" s="8" t="n"/>
      <c r="R40" s="17">
        <f>IF(NOT(OR(A40&lt;&gt;"",B40&lt;&gt;"",C40&lt;&gt;"",D40&lt;&gt;"",E40&lt;&gt;"",F40&lt;&gt;"",G40&lt;&gt;"",H40&lt;&gt;"",I40&lt;&gt;"",J40&lt;&gt;"",L40&lt;&gt;"",M40&lt;&gt;"",N40&lt;&gt;"",O40&lt;&gt;"",P40&lt;&gt;"")),"",IF(NOT(AND(OR(A40="",LEN(A40)=10),OR(B40="",COUNTIF('2. Proyectos'!$A$5:$A$54,B40)&gt;0),OR(C40="",COUNTIF(Listas!$BX$2:$BX$76,C40)&gt;0),OR(D40="",AND(ISNUMBER(D40),D40&gt;0)),OR(E40="",COUNTIF(Listas!$AI$2:$AI$5,E40)&gt;0),OR(F40="",COUNTIF(Listas!$AL$2:$AL$3,F40)&gt;0),OR(G40="",COUNTIF(Listas!$AF$2:$AF$3,G40)&gt;0),OR(H40="",AND(ISNUMBER(H40),H40&gt;=2018,H40&lt;=2025)),OR(I40="",AND(ISNUMBER(I40),I40&gt;=1,I40&lt;=12)),OR(J40="",COUNTIF(Listas!$H$2:$H$250,J40)&gt;0),OR(L40="",AND(ISNUMBER(L40),L40&gt;0)),OR(M40="",AND(ISNUMBER(M40),M40&gt;0)),OR(N40="",AND(ISNUMBER(N40),N40&gt;=0)),OR(O40="",COUNTIF(Listas!$BC$2:$BC$3,O40)&gt;0))),"Dato inválido",IF(NOT(AND(A40&lt;&gt;"",B40&lt;&gt;"",D40&lt;&gt;"",E40&lt;&gt;"",F40&lt;&gt;"",G40&lt;&gt;"",H40&lt;&gt;"",I40&lt;&gt;"",J40&lt;&gt;"",L40&lt;&gt;"")),"Incompleta","OK")))</f>
        <v/>
      </c>
    </row>
    <row r="41">
      <c r="A41" s="24" t="n"/>
      <c r="B41" s="6" t="n"/>
      <c r="C41" s="6" t="n"/>
      <c r="D41" s="19" t="n"/>
      <c r="E41" s="6" t="n"/>
      <c r="F41" s="6" t="n"/>
      <c r="G41" s="6" t="n"/>
      <c r="H41" s="18" t="n"/>
      <c r="I41" s="18" t="n"/>
      <c r="J41" s="6" t="n"/>
      <c r="K41" s="15">
        <f>IFERROR(VLOOKUP(J41,Listas!$DK$2:$DL$250,2,FALSE),"")</f>
        <v/>
      </c>
      <c r="L41" s="19" t="n"/>
      <c r="M41" s="19" t="n"/>
      <c r="N41" s="20" t="n"/>
      <c r="O41" s="20" t="n"/>
      <c r="P41" s="6" t="n"/>
      <c r="R41" s="17">
        <f>IF(NOT(OR(A41&lt;&gt;"",B41&lt;&gt;"",C41&lt;&gt;"",D41&lt;&gt;"",E41&lt;&gt;"",F41&lt;&gt;"",G41&lt;&gt;"",H41&lt;&gt;"",I41&lt;&gt;"",J41&lt;&gt;"",L41&lt;&gt;"",M41&lt;&gt;"",N41&lt;&gt;"",O41&lt;&gt;"",P41&lt;&gt;"")),"",IF(NOT(AND(OR(A41="",LEN(A41)=10),OR(B41="",COUNTIF('2. Proyectos'!$A$5:$A$54,B41)&gt;0),OR(C41="",COUNTIF(Listas!$BX$2:$BX$76,C41)&gt;0),OR(D41="",AND(ISNUMBER(D41),D41&gt;0)),OR(E41="",COUNTIF(Listas!$AI$2:$AI$5,E41)&gt;0),OR(F41="",COUNTIF(Listas!$AL$2:$AL$3,F41)&gt;0),OR(G41="",COUNTIF(Listas!$AF$2:$AF$3,G41)&gt;0),OR(H41="",AND(ISNUMBER(H41),H41&gt;=2018,H41&lt;=2025)),OR(I41="",AND(ISNUMBER(I41),I41&gt;=1,I41&lt;=12)),OR(J41="",COUNTIF(Listas!$H$2:$H$250,J41)&gt;0),OR(L41="",AND(ISNUMBER(L41),L41&gt;0)),OR(M41="",AND(ISNUMBER(M41),M41&gt;0)),OR(N41="",AND(ISNUMBER(N41),N41&gt;=0)),OR(O41="",COUNTIF(Listas!$BC$2:$BC$3,O41)&gt;0))),"Dato inválido",IF(NOT(AND(A41&lt;&gt;"",B41&lt;&gt;"",D41&lt;&gt;"",E41&lt;&gt;"",F41&lt;&gt;"",G41&lt;&gt;"",H41&lt;&gt;"",I41&lt;&gt;"",J41&lt;&gt;"",L41&lt;&gt;"")),"Incompleta","OK")))</f>
        <v/>
      </c>
    </row>
    <row r="42">
      <c r="A42" s="23" t="n"/>
      <c r="B42" s="8" t="n"/>
      <c r="C42" s="8" t="n"/>
      <c r="D42" s="14" t="n"/>
      <c r="E42" s="8" t="n"/>
      <c r="F42" s="8" t="n"/>
      <c r="G42" s="8" t="n"/>
      <c r="H42" s="13" t="n"/>
      <c r="I42" s="13" t="n"/>
      <c r="J42" s="8" t="n"/>
      <c r="K42" s="15">
        <f>IFERROR(VLOOKUP(J42,Listas!$DK$2:$DL$250,2,FALSE),"")</f>
        <v/>
      </c>
      <c r="L42" s="14" t="n"/>
      <c r="M42" s="14" t="n"/>
      <c r="N42" s="16" t="n"/>
      <c r="O42" s="16" t="n"/>
      <c r="P42" s="8" t="n"/>
      <c r="R42" s="17">
        <f>IF(NOT(OR(A42&lt;&gt;"",B42&lt;&gt;"",C42&lt;&gt;"",D42&lt;&gt;"",E42&lt;&gt;"",F42&lt;&gt;"",G42&lt;&gt;"",H42&lt;&gt;"",I42&lt;&gt;"",J42&lt;&gt;"",L42&lt;&gt;"",M42&lt;&gt;"",N42&lt;&gt;"",O42&lt;&gt;"",P42&lt;&gt;"")),"",IF(NOT(AND(OR(A42="",LEN(A42)=10),OR(B42="",COUNTIF('2. Proyectos'!$A$5:$A$54,B42)&gt;0),OR(C42="",COUNTIF(Listas!$BX$2:$BX$76,C42)&gt;0),OR(D42="",AND(ISNUMBER(D42),D42&gt;0)),OR(E42="",COUNTIF(Listas!$AI$2:$AI$5,E42)&gt;0),OR(F42="",COUNTIF(Listas!$AL$2:$AL$3,F42)&gt;0),OR(G42="",COUNTIF(Listas!$AF$2:$AF$3,G42)&gt;0),OR(H42="",AND(ISNUMBER(H42),H42&gt;=2018,H42&lt;=2025)),OR(I42="",AND(ISNUMBER(I42),I42&gt;=1,I42&lt;=12)),OR(J42="",COUNTIF(Listas!$H$2:$H$250,J42)&gt;0),OR(L42="",AND(ISNUMBER(L42),L42&gt;0)),OR(M42="",AND(ISNUMBER(M42),M42&gt;0)),OR(N42="",AND(ISNUMBER(N42),N42&gt;=0)),OR(O42="",COUNTIF(Listas!$BC$2:$BC$3,O42)&gt;0))),"Dato inválido",IF(NOT(AND(A42&lt;&gt;"",B42&lt;&gt;"",D42&lt;&gt;"",E42&lt;&gt;"",F42&lt;&gt;"",G42&lt;&gt;"",H42&lt;&gt;"",I42&lt;&gt;"",J42&lt;&gt;"",L42&lt;&gt;"")),"Incompleta","OK")))</f>
        <v/>
      </c>
    </row>
    <row r="43">
      <c r="A43" s="24" t="n"/>
      <c r="B43" s="6" t="n"/>
      <c r="C43" s="6" t="n"/>
      <c r="D43" s="19" t="n"/>
      <c r="E43" s="6" t="n"/>
      <c r="F43" s="6" t="n"/>
      <c r="G43" s="6" t="n"/>
      <c r="H43" s="18" t="n"/>
      <c r="I43" s="18" t="n"/>
      <c r="J43" s="6" t="n"/>
      <c r="K43" s="15">
        <f>IFERROR(VLOOKUP(J43,Listas!$DK$2:$DL$250,2,FALSE),"")</f>
        <v/>
      </c>
      <c r="L43" s="19" t="n"/>
      <c r="M43" s="19" t="n"/>
      <c r="N43" s="20" t="n"/>
      <c r="O43" s="20" t="n"/>
      <c r="P43" s="6" t="n"/>
      <c r="R43" s="17">
        <f>IF(NOT(OR(A43&lt;&gt;"",B43&lt;&gt;"",C43&lt;&gt;"",D43&lt;&gt;"",E43&lt;&gt;"",F43&lt;&gt;"",G43&lt;&gt;"",H43&lt;&gt;"",I43&lt;&gt;"",J43&lt;&gt;"",L43&lt;&gt;"",M43&lt;&gt;"",N43&lt;&gt;"",O43&lt;&gt;"",P43&lt;&gt;"")),"",IF(NOT(AND(OR(A43="",LEN(A43)=10),OR(B43="",COUNTIF('2. Proyectos'!$A$5:$A$54,B43)&gt;0),OR(C43="",COUNTIF(Listas!$BX$2:$BX$76,C43)&gt;0),OR(D43="",AND(ISNUMBER(D43),D43&gt;0)),OR(E43="",COUNTIF(Listas!$AI$2:$AI$5,E43)&gt;0),OR(F43="",COUNTIF(Listas!$AL$2:$AL$3,F43)&gt;0),OR(G43="",COUNTIF(Listas!$AF$2:$AF$3,G43)&gt;0),OR(H43="",AND(ISNUMBER(H43),H43&gt;=2018,H43&lt;=2025)),OR(I43="",AND(ISNUMBER(I43),I43&gt;=1,I43&lt;=12)),OR(J43="",COUNTIF(Listas!$H$2:$H$250,J43)&gt;0),OR(L43="",AND(ISNUMBER(L43),L43&gt;0)),OR(M43="",AND(ISNUMBER(M43),M43&gt;0)),OR(N43="",AND(ISNUMBER(N43),N43&gt;=0)),OR(O43="",COUNTIF(Listas!$BC$2:$BC$3,O43)&gt;0))),"Dato inválido",IF(NOT(AND(A43&lt;&gt;"",B43&lt;&gt;"",D43&lt;&gt;"",E43&lt;&gt;"",F43&lt;&gt;"",G43&lt;&gt;"",H43&lt;&gt;"",I43&lt;&gt;"",J43&lt;&gt;"",L43&lt;&gt;"")),"Incompleta","OK")))</f>
        <v/>
      </c>
    </row>
    <row r="44">
      <c r="A44" s="23" t="n"/>
      <c r="B44" s="8" t="n"/>
      <c r="C44" s="8" t="n"/>
      <c r="D44" s="14" t="n"/>
      <c r="E44" s="8" t="n"/>
      <c r="F44" s="8" t="n"/>
      <c r="G44" s="8" t="n"/>
      <c r="H44" s="13" t="n"/>
      <c r="I44" s="13" t="n"/>
      <c r="J44" s="8" t="n"/>
      <c r="K44" s="15">
        <f>IFERROR(VLOOKUP(J44,Listas!$DK$2:$DL$250,2,FALSE),"")</f>
        <v/>
      </c>
      <c r="L44" s="14" t="n"/>
      <c r="M44" s="14" t="n"/>
      <c r="N44" s="16" t="n"/>
      <c r="O44" s="16" t="n"/>
      <c r="P44" s="8" t="n"/>
      <c r="R44" s="17">
        <f>IF(NOT(OR(A44&lt;&gt;"",B44&lt;&gt;"",C44&lt;&gt;"",D44&lt;&gt;"",E44&lt;&gt;"",F44&lt;&gt;"",G44&lt;&gt;"",H44&lt;&gt;"",I44&lt;&gt;"",J44&lt;&gt;"",L44&lt;&gt;"",M44&lt;&gt;"",N44&lt;&gt;"",O44&lt;&gt;"",P44&lt;&gt;"")),"",IF(NOT(AND(OR(A44="",LEN(A44)=10),OR(B44="",COUNTIF('2. Proyectos'!$A$5:$A$54,B44)&gt;0),OR(C44="",COUNTIF(Listas!$BX$2:$BX$76,C44)&gt;0),OR(D44="",AND(ISNUMBER(D44),D44&gt;0)),OR(E44="",COUNTIF(Listas!$AI$2:$AI$5,E44)&gt;0),OR(F44="",COUNTIF(Listas!$AL$2:$AL$3,F44)&gt;0),OR(G44="",COUNTIF(Listas!$AF$2:$AF$3,G44)&gt;0),OR(H44="",AND(ISNUMBER(H44),H44&gt;=2018,H44&lt;=2025)),OR(I44="",AND(ISNUMBER(I44),I44&gt;=1,I44&lt;=12)),OR(J44="",COUNTIF(Listas!$H$2:$H$250,J44)&gt;0),OR(L44="",AND(ISNUMBER(L44),L44&gt;0)),OR(M44="",AND(ISNUMBER(M44),M44&gt;0)),OR(N44="",AND(ISNUMBER(N44),N44&gt;=0)),OR(O44="",COUNTIF(Listas!$BC$2:$BC$3,O44)&gt;0))),"Dato inválido",IF(NOT(AND(A44&lt;&gt;"",B44&lt;&gt;"",D44&lt;&gt;"",E44&lt;&gt;"",F44&lt;&gt;"",G44&lt;&gt;"",H44&lt;&gt;"",I44&lt;&gt;"",J44&lt;&gt;"",L44&lt;&gt;"")),"Incompleta","OK")))</f>
        <v/>
      </c>
    </row>
    <row r="45">
      <c r="A45" s="24" t="n"/>
      <c r="B45" s="6" t="n"/>
      <c r="C45" s="6" t="n"/>
      <c r="D45" s="19" t="n"/>
      <c r="E45" s="6" t="n"/>
      <c r="F45" s="6" t="n"/>
      <c r="G45" s="6" t="n"/>
      <c r="H45" s="18" t="n"/>
      <c r="I45" s="18" t="n"/>
      <c r="J45" s="6" t="n"/>
      <c r="K45" s="15">
        <f>IFERROR(VLOOKUP(J45,Listas!$DK$2:$DL$250,2,FALSE),"")</f>
        <v/>
      </c>
      <c r="L45" s="19" t="n"/>
      <c r="M45" s="19" t="n"/>
      <c r="N45" s="20" t="n"/>
      <c r="O45" s="20" t="n"/>
      <c r="P45" s="6" t="n"/>
      <c r="R45" s="17">
        <f>IF(NOT(OR(A45&lt;&gt;"",B45&lt;&gt;"",C45&lt;&gt;"",D45&lt;&gt;"",E45&lt;&gt;"",F45&lt;&gt;"",G45&lt;&gt;"",H45&lt;&gt;"",I45&lt;&gt;"",J45&lt;&gt;"",L45&lt;&gt;"",M45&lt;&gt;"",N45&lt;&gt;"",O45&lt;&gt;"",P45&lt;&gt;"")),"",IF(NOT(AND(OR(A45="",LEN(A45)=10),OR(B45="",COUNTIF('2. Proyectos'!$A$5:$A$54,B45)&gt;0),OR(C45="",COUNTIF(Listas!$BX$2:$BX$76,C45)&gt;0),OR(D45="",AND(ISNUMBER(D45),D45&gt;0)),OR(E45="",COUNTIF(Listas!$AI$2:$AI$5,E45)&gt;0),OR(F45="",COUNTIF(Listas!$AL$2:$AL$3,F45)&gt;0),OR(G45="",COUNTIF(Listas!$AF$2:$AF$3,G45)&gt;0),OR(H45="",AND(ISNUMBER(H45),H45&gt;=2018,H45&lt;=2025)),OR(I45="",AND(ISNUMBER(I45),I45&gt;=1,I45&lt;=12)),OR(J45="",COUNTIF(Listas!$H$2:$H$250,J45)&gt;0),OR(L45="",AND(ISNUMBER(L45),L45&gt;0)),OR(M45="",AND(ISNUMBER(M45),M45&gt;0)),OR(N45="",AND(ISNUMBER(N45),N45&gt;=0)),OR(O45="",COUNTIF(Listas!$BC$2:$BC$3,O45)&gt;0))),"Dato inválido",IF(NOT(AND(A45&lt;&gt;"",B45&lt;&gt;"",D45&lt;&gt;"",E45&lt;&gt;"",F45&lt;&gt;"",G45&lt;&gt;"",H45&lt;&gt;"",I45&lt;&gt;"",J45&lt;&gt;"",L45&lt;&gt;"")),"Incompleta","OK")))</f>
        <v/>
      </c>
    </row>
    <row r="46">
      <c r="A46" s="23" t="n"/>
      <c r="B46" s="8" t="n"/>
      <c r="C46" s="8" t="n"/>
      <c r="D46" s="14" t="n"/>
      <c r="E46" s="8" t="n"/>
      <c r="F46" s="8" t="n"/>
      <c r="G46" s="8" t="n"/>
      <c r="H46" s="13" t="n"/>
      <c r="I46" s="13" t="n"/>
      <c r="J46" s="8" t="n"/>
      <c r="K46" s="15">
        <f>IFERROR(VLOOKUP(J46,Listas!$DK$2:$DL$250,2,FALSE),"")</f>
        <v/>
      </c>
      <c r="L46" s="14" t="n"/>
      <c r="M46" s="14" t="n"/>
      <c r="N46" s="16" t="n"/>
      <c r="O46" s="16" t="n"/>
      <c r="P46" s="8" t="n"/>
      <c r="R46" s="17">
        <f>IF(NOT(OR(A46&lt;&gt;"",B46&lt;&gt;"",C46&lt;&gt;"",D46&lt;&gt;"",E46&lt;&gt;"",F46&lt;&gt;"",G46&lt;&gt;"",H46&lt;&gt;"",I46&lt;&gt;"",J46&lt;&gt;"",L46&lt;&gt;"",M46&lt;&gt;"",N46&lt;&gt;"",O46&lt;&gt;"",P46&lt;&gt;"")),"",IF(NOT(AND(OR(A46="",LEN(A46)=10),OR(B46="",COUNTIF('2. Proyectos'!$A$5:$A$54,B46)&gt;0),OR(C46="",COUNTIF(Listas!$BX$2:$BX$76,C46)&gt;0),OR(D46="",AND(ISNUMBER(D46),D46&gt;0)),OR(E46="",COUNTIF(Listas!$AI$2:$AI$5,E46)&gt;0),OR(F46="",COUNTIF(Listas!$AL$2:$AL$3,F46)&gt;0),OR(G46="",COUNTIF(Listas!$AF$2:$AF$3,G46)&gt;0),OR(H46="",AND(ISNUMBER(H46),H46&gt;=2018,H46&lt;=2025)),OR(I46="",AND(ISNUMBER(I46),I46&gt;=1,I46&lt;=12)),OR(J46="",COUNTIF(Listas!$H$2:$H$250,J46)&gt;0),OR(L46="",AND(ISNUMBER(L46),L46&gt;0)),OR(M46="",AND(ISNUMBER(M46),M46&gt;0)),OR(N46="",AND(ISNUMBER(N46),N46&gt;=0)),OR(O46="",COUNTIF(Listas!$BC$2:$BC$3,O46)&gt;0))),"Dato inválido",IF(NOT(AND(A46&lt;&gt;"",B46&lt;&gt;"",D46&lt;&gt;"",E46&lt;&gt;"",F46&lt;&gt;"",G46&lt;&gt;"",H46&lt;&gt;"",I46&lt;&gt;"",J46&lt;&gt;"",L46&lt;&gt;"")),"Incompleta","OK")))</f>
        <v/>
      </c>
    </row>
    <row r="47">
      <c r="A47" s="24" t="n"/>
      <c r="B47" s="6" t="n"/>
      <c r="C47" s="6" t="n"/>
      <c r="D47" s="19" t="n"/>
      <c r="E47" s="6" t="n"/>
      <c r="F47" s="6" t="n"/>
      <c r="G47" s="6" t="n"/>
      <c r="H47" s="18" t="n"/>
      <c r="I47" s="18" t="n"/>
      <c r="J47" s="6" t="n"/>
      <c r="K47" s="15">
        <f>IFERROR(VLOOKUP(J47,Listas!$DK$2:$DL$250,2,FALSE),"")</f>
        <v/>
      </c>
      <c r="L47" s="19" t="n"/>
      <c r="M47" s="19" t="n"/>
      <c r="N47" s="20" t="n"/>
      <c r="O47" s="20" t="n"/>
      <c r="P47" s="6" t="n"/>
      <c r="R47" s="17">
        <f>IF(NOT(OR(A47&lt;&gt;"",B47&lt;&gt;"",C47&lt;&gt;"",D47&lt;&gt;"",E47&lt;&gt;"",F47&lt;&gt;"",G47&lt;&gt;"",H47&lt;&gt;"",I47&lt;&gt;"",J47&lt;&gt;"",L47&lt;&gt;"",M47&lt;&gt;"",N47&lt;&gt;"",O47&lt;&gt;"",P47&lt;&gt;"")),"",IF(NOT(AND(OR(A47="",LEN(A47)=10),OR(B47="",COUNTIF('2. Proyectos'!$A$5:$A$54,B47)&gt;0),OR(C47="",COUNTIF(Listas!$BX$2:$BX$76,C47)&gt;0),OR(D47="",AND(ISNUMBER(D47),D47&gt;0)),OR(E47="",COUNTIF(Listas!$AI$2:$AI$5,E47)&gt;0),OR(F47="",COUNTIF(Listas!$AL$2:$AL$3,F47)&gt;0),OR(G47="",COUNTIF(Listas!$AF$2:$AF$3,G47)&gt;0),OR(H47="",AND(ISNUMBER(H47),H47&gt;=2018,H47&lt;=2025)),OR(I47="",AND(ISNUMBER(I47),I47&gt;=1,I47&lt;=12)),OR(J47="",COUNTIF(Listas!$H$2:$H$250,J47)&gt;0),OR(L47="",AND(ISNUMBER(L47),L47&gt;0)),OR(M47="",AND(ISNUMBER(M47),M47&gt;0)),OR(N47="",AND(ISNUMBER(N47),N47&gt;=0)),OR(O47="",COUNTIF(Listas!$BC$2:$BC$3,O47)&gt;0))),"Dato inválido",IF(NOT(AND(A47&lt;&gt;"",B47&lt;&gt;"",D47&lt;&gt;"",E47&lt;&gt;"",F47&lt;&gt;"",G47&lt;&gt;"",H47&lt;&gt;"",I47&lt;&gt;"",J47&lt;&gt;"",L47&lt;&gt;"")),"Incompleta","OK")))</f>
        <v/>
      </c>
    </row>
    <row r="48">
      <c r="A48" s="23" t="n"/>
      <c r="B48" s="8" t="n"/>
      <c r="C48" s="8" t="n"/>
      <c r="D48" s="14" t="n"/>
      <c r="E48" s="8" t="n"/>
      <c r="F48" s="8" t="n"/>
      <c r="G48" s="8" t="n"/>
      <c r="H48" s="13" t="n"/>
      <c r="I48" s="13" t="n"/>
      <c r="J48" s="8" t="n"/>
      <c r="K48" s="15">
        <f>IFERROR(VLOOKUP(J48,Listas!$DK$2:$DL$250,2,FALSE),"")</f>
        <v/>
      </c>
      <c r="L48" s="14" t="n"/>
      <c r="M48" s="14" t="n"/>
      <c r="N48" s="16" t="n"/>
      <c r="O48" s="16" t="n"/>
      <c r="P48" s="8" t="n"/>
      <c r="R48" s="17">
        <f>IF(NOT(OR(A48&lt;&gt;"",B48&lt;&gt;"",C48&lt;&gt;"",D48&lt;&gt;"",E48&lt;&gt;"",F48&lt;&gt;"",G48&lt;&gt;"",H48&lt;&gt;"",I48&lt;&gt;"",J48&lt;&gt;"",L48&lt;&gt;"",M48&lt;&gt;"",N48&lt;&gt;"",O48&lt;&gt;"",P48&lt;&gt;"")),"",IF(NOT(AND(OR(A48="",LEN(A48)=10),OR(B48="",COUNTIF('2. Proyectos'!$A$5:$A$54,B48)&gt;0),OR(C48="",COUNTIF(Listas!$BX$2:$BX$76,C48)&gt;0),OR(D48="",AND(ISNUMBER(D48),D48&gt;0)),OR(E48="",COUNTIF(Listas!$AI$2:$AI$5,E48)&gt;0),OR(F48="",COUNTIF(Listas!$AL$2:$AL$3,F48)&gt;0),OR(G48="",COUNTIF(Listas!$AF$2:$AF$3,G48)&gt;0),OR(H48="",AND(ISNUMBER(H48),H48&gt;=2018,H48&lt;=2025)),OR(I48="",AND(ISNUMBER(I48),I48&gt;=1,I48&lt;=12)),OR(J48="",COUNTIF(Listas!$H$2:$H$250,J48)&gt;0),OR(L48="",AND(ISNUMBER(L48),L48&gt;0)),OR(M48="",AND(ISNUMBER(M48),M48&gt;0)),OR(N48="",AND(ISNUMBER(N48),N48&gt;=0)),OR(O48="",COUNTIF(Listas!$BC$2:$BC$3,O48)&gt;0))),"Dato inválido",IF(NOT(AND(A48&lt;&gt;"",B48&lt;&gt;"",D48&lt;&gt;"",E48&lt;&gt;"",F48&lt;&gt;"",G48&lt;&gt;"",H48&lt;&gt;"",I48&lt;&gt;"",J48&lt;&gt;"",L48&lt;&gt;"")),"Incompleta","OK")))</f>
        <v/>
      </c>
    </row>
    <row r="49">
      <c r="A49" s="24" t="n"/>
      <c r="B49" s="6" t="n"/>
      <c r="C49" s="6" t="n"/>
      <c r="D49" s="19" t="n"/>
      <c r="E49" s="6" t="n"/>
      <c r="F49" s="6" t="n"/>
      <c r="G49" s="6" t="n"/>
      <c r="H49" s="18" t="n"/>
      <c r="I49" s="18" t="n"/>
      <c r="J49" s="6" t="n"/>
      <c r="K49" s="15">
        <f>IFERROR(VLOOKUP(J49,Listas!$DK$2:$DL$250,2,FALSE),"")</f>
        <v/>
      </c>
      <c r="L49" s="19" t="n"/>
      <c r="M49" s="19" t="n"/>
      <c r="N49" s="20" t="n"/>
      <c r="O49" s="20" t="n"/>
      <c r="P49" s="6" t="n"/>
      <c r="R49" s="17">
        <f>IF(NOT(OR(A49&lt;&gt;"",B49&lt;&gt;"",C49&lt;&gt;"",D49&lt;&gt;"",E49&lt;&gt;"",F49&lt;&gt;"",G49&lt;&gt;"",H49&lt;&gt;"",I49&lt;&gt;"",J49&lt;&gt;"",L49&lt;&gt;"",M49&lt;&gt;"",N49&lt;&gt;"",O49&lt;&gt;"",P49&lt;&gt;"")),"",IF(NOT(AND(OR(A49="",LEN(A49)=10),OR(B49="",COUNTIF('2. Proyectos'!$A$5:$A$54,B49)&gt;0),OR(C49="",COUNTIF(Listas!$BX$2:$BX$76,C49)&gt;0),OR(D49="",AND(ISNUMBER(D49),D49&gt;0)),OR(E49="",COUNTIF(Listas!$AI$2:$AI$5,E49)&gt;0),OR(F49="",COUNTIF(Listas!$AL$2:$AL$3,F49)&gt;0),OR(G49="",COUNTIF(Listas!$AF$2:$AF$3,G49)&gt;0),OR(H49="",AND(ISNUMBER(H49),H49&gt;=2018,H49&lt;=2025)),OR(I49="",AND(ISNUMBER(I49),I49&gt;=1,I49&lt;=12)),OR(J49="",COUNTIF(Listas!$H$2:$H$250,J49)&gt;0),OR(L49="",AND(ISNUMBER(L49),L49&gt;0)),OR(M49="",AND(ISNUMBER(M49),M49&gt;0)),OR(N49="",AND(ISNUMBER(N49),N49&gt;=0)),OR(O49="",COUNTIF(Listas!$BC$2:$BC$3,O49)&gt;0))),"Dato inválido",IF(NOT(AND(A49&lt;&gt;"",B49&lt;&gt;"",D49&lt;&gt;"",E49&lt;&gt;"",F49&lt;&gt;"",G49&lt;&gt;"",H49&lt;&gt;"",I49&lt;&gt;"",J49&lt;&gt;"",L49&lt;&gt;"")),"Incompleta","OK")))</f>
        <v/>
      </c>
    </row>
    <row r="50">
      <c r="A50" s="23" t="n"/>
      <c r="B50" s="8" t="n"/>
      <c r="C50" s="8" t="n"/>
      <c r="D50" s="14" t="n"/>
      <c r="E50" s="8" t="n"/>
      <c r="F50" s="8" t="n"/>
      <c r="G50" s="8" t="n"/>
      <c r="H50" s="13" t="n"/>
      <c r="I50" s="13" t="n"/>
      <c r="J50" s="8" t="n"/>
      <c r="K50" s="15">
        <f>IFERROR(VLOOKUP(J50,Listas!$DK$2:$DL$250,2,FALSE),"")</f>
        <v/>
      </c>
      <c r="L50" s="14" t="n"/>
      <c r="M50" s="14" t="n"/>
      <c r="N50" s="16" t="n"/>
      <c r="O50" s="16" t="n"/>
      <c r="P50" s="8" t="n"/>
      <c r="R50" s="17">
        <f>IF(NOT(OR(A50&lt;&gt;"",B50&lt;&gt;"",C50&lt;&gt;"",D50&lt;&gt;"",E50&lt;&gt;"",F50&lt;&gt;"",G50&lt;&gt;"",H50&lt;&gt;"",I50&lt;&gt;"",J50&lt;&gt;"",L50&lt;&gt;"",M50&lt;&gt;"",N50&lt;&gt;"",O50&lt;&gt;"",P50&lt;&gt;"")),"",IF(NOT(AND(OR(A50="",LEN(A50)=10),OR(B50="",COUNTIF('2. Proyectos'!$A$5:$A$54,B50)&gt;0),OR(C50="",COUNTIF(Listas!$BX$2:$BX$76,C50)&gt;0),OR(D50="",AND(ISNUMBER(D50),D50&gt;0)),OR(E50="",COUNTIF(Listas!$AI$2:$AI$5,E50)&gt;0),OR(F50="",COUNTIF(Listas!$AL$2:$AL$3,F50)&gt;0),OR(G50="",COUNTIF(Listas!$AF$2:$AF$3,G50)&gt;0),OR(H50="",AND(ISNUMBER(H50),H50&gt;=2018,H50&lt;=2025)),OR(I50="",AND(ISNUMBER(I50),I50&gt;=1,I50&lt;=12)),OR(J50="",COUNTIF(Listas!$H$2:$H$250,J50)&gt;0),OR(L50="",AND(ISNUMBER(L50),L50&gt;0)),OR(M50="",AND(ISNUMBER(M50),M50&gt;0)),OR(N50="",AND(ISNUMBER(N50),N50&gt;=0)),OR(O50="",COUNTIF(Listas!$BC$2:$BC$3,O50)&gt;0))),"Dato inválido",IF(NOT(AND(A50&lt;&gt;"",B50&lt;&gt;"",D50&lt;&gt;"",E50&lt;&gt;"",F50&lt;&gt;"",G50&lt;&gt;"",H50&lt;&gt;"",I50&lt;&gt;"",J50&lt;&gt;"",L50&lt;&gt;"")),"Incompleta","OK")))</f>
        <v/>
      </c>
    </row>
    <row r="51">
      <c r="A51" s="24" t="n"/>
      <c r="B51" s="6" t="n"/>
      <c r="C51" s="6" t="n"/>
      <c r="D51" s="19" t="n"/>
      <c r="E51" s="6" t="n"/>
      <c r="F51" s="6" t="n"/>
      <c r="G51" s="6" t="n"/>
      <c r="H51" s="18" t="n"/>
      <c r="I51" s="18" t="n"/>
      <c r="J51" s="6" t="n"/>
      <c r="K51" s="15">
        <f>IFERROR(VLOOKUP(J51,Listas!$DK$2:$DL$250,2,FALSE),"")</f>
        <v/>
      </c>
      <c r="L51" s="19" t="n"/>
      <c r="M51" s="19" t="n"/>
      <c r="N51" s="20" t="n"/>
      <c r="O51" s="20" t="n"/>
      <c r="P51" s="6" t="n"/>
      <c r="R51" s="17">
        <f>IF(NOT(OR(A51&lt;&gt;"",B51&lt;&gt;"",C51&lt;&gt;"",D51&lt;&gt;"",E51&lt;&gt;"",F51&lt;&gt;"",G51&lt;&gt;"",H51&lt;&gt;"",I51&lt;&gt;"",J51&lt;&gt;"",L51&lt;&gt;"",M51&lt;&gt;"",N51&lt;&gt;"",O51&lt;&gt;"",P51&lt;&gt;"")),"",IF(NOT(AND(OR(A51="",LEN(A51)=10),OR(B51="",COUNTIF('2. Proyectos'!$A$5:$A$54,B51)&gt;0),OR(C51="",COUNTIF(Listas!$BX$2:$BX$76,C51)&gt;0),OR(D51="",AND(ISNUMBER(D51),D51&gt;0)),OR(E51="",COUNTIF(Listas!$AI$2:$AI$5,E51)&gt;0),OR(F51="",COUNTIF(Listas!$AL$2:$AL$3,F51)&gt;0),OR(G51="",COUNTIF(Listas!$AF$2:$AF$3,G51)&gt;0),OR(H51="",AND(ISNUMBER(H51),H51&gt;=2018,H51&lt;=2025)),OR(I51="",AND(ISNUMBER(I51),I51&gt;=1,I51&lt;=12)),OR(J51="",COUNTIF(Listas!$H$2:$H$250,J51)&gt;0),OR(L51="",AND(ISNUMBER(L51),L51&gt;0)),OR(M51="",AND(ISNUMBER(M51),M51&gt;0)),OR(N51="",AND(ISNUMBER(N51),N51&gt;=0)),OR(O51="",COUNTIF(Listas!$BC$2:$BC$3,O51)&gt;0))),"Dato inválido",IF(NOT(AND(A51&lt;&gt;"",B51&lt;&gt;"",D51&lt;&gt;"",E51&lt;&gt;"",F51&lt;&gt;"",G51&lt;&gt;"",H51&lt;&gt;"",I51&lt;&gt;"",J51&lt;&gt;"",L51&lt;&gt;"")),"Incompleta","OK")))</f>
        <v/>
      </c>
    </row>
    <row r="52">
      <c r="A52" s="23" t="n"/>
      <c r="B52" s="8" t="n"/>
      <c r="C52" s="8" t="n"/>
      <c r="D52" s="14" t="n"/>
      <c r="E52" s="8" t="n"/>
      <c r="F52" s="8" t="n"/>
      <c r="G52" s="8" t="n"/>
      <c r="H52" s="13" t="n"/>
      <c r="I52" s="13" t="n"/>
      <c r="J52" s="8" t="n"/>
      <c r="K52" s="15">
        <f>IFERROR(VLOOKUP(J52,Listas!$DK$2:$DL$250,2,FALSE),"")</f>
        <v/>
      </c>
      <c r="L52" s="14" t="n"/>
      <c r="M52" s="14" t="n"/>
      <c r="N52" s="16" t="n"/>
      <c r="O52" s="16" t="n"/>
      <c r="P52" s="8" t="n"/>
      <c r="R52" s="17">
        <f>IF(NOT(OR(A52&lt;&gt;"",B52&lt;&gt;"",C52&lt;&gt;"",D52&lt;&gt;"",E52&lt;&gt;"",F52&lt;&gt;"",G52&lt;&gt;"",H52&lt;&gt;"",I52&lt;&gt;"",J52&lt;&gt;"",L52&lt;&gt;"",M52&lt;&gt;"",N52&lt;&gt;"",O52&lt;&gt;"",P52&lt;&gt;"")),"",IF(NOT(AND(OR(A52="",LEN(A52)=10),OR(B52="",COUNTIF('2. Proyectos'!$A$5:$A$54,B52)&gt;0),OR(C52="",COUNTIF(Listas!$BX$2:$BX$76,C52)&gt;0),OR(D52="",AND(ISNUMBER(D52),D52&gt;0)),OR(E52="",COUNTIF(Listas!$AI$2:$AI$5,E52)&gt;0),OR(F52="",COUNTIF(Listas!$AL$2:$AL$3,F52)&gt;0),OR(G52="",COUNTIF(Listas!$AF$2:$AF$3,G52)&gt;0),OR(H52="",AND(ISNUMBER(H52),H52&gt;=2018,H52&lt;=2025)),OR(I52="",AND(ISNUMBER(I52),I52&gt;=1,I52&lt;=12)),OR(J52="",COUNTIF(Listas!$H$2:$H$250,J52)&gt;0),OR(L52="",AND(ISNUMBER(L52),L52&gt;0)),OR(M52="",AND(ISNUMBER(M52),M52&gt;0)),OR(N52="",AND(ISNUMBER(N52),N52&gt;=0)),OR(O52="",COUNTIF(Listas!$BC$2:$BC$3,O52)&gt;0))),"Dato inválido",IF(NOT(AND(A52&lt;&gt;"",B52&lt;&gt;"",D52&lt;&gt;"",E52&lt;&gt;"",F52&lt;&gt;"",G52&lt;&gt;"",H52&lt;&gt;"",I52&lt;&gt;"",J52&lt;&gt;"",L52&lt;&gt;"")),"Incompleta","OK")))</f>
        <v/>
      </c>
    </row>
    <row r="53">
      <c r="A53" s="24" t="n"/>
      <c r="B53" s="6" t="n"/>
      <c r="C53" s="6" t="n"/>
      <c r="D53" s="19" t="n"/>
      <c r="E53" s="6" t="n"/>
      <c r="F53" s="6" t="n"/>
      <c r="G53" s="6" t="n"/>
      <c r="H53" s="18" t="n"/>
      <c r="I53" s="18" t="n"/>
      <c r="J53" s="6" t="n"/>
      <c r="K53" s="15">
        <f>IFERROR(VLOOKUP(J53,Listas!$DK$2:$DL$250,2,FALSE),"")</f>
        <v/>
      </c>
      <c r="L53" s="19" t="n"/>
      <c r="M53" s="19" t="n"/>
      <c r="N53" s="20" t="n"/>
      <c r="O53" s="20" t="n"/>
      <c r="P53" s="6" t="n"/>
      <c r="R53" s="17">
        <f>IF(NOT(OR(A53&lt;&gt;"",B53&lt;&gt;"",C53&lt;&gt;"",D53&lt;&gt;"",E53&lt;&gt;"",F53&lt;&gt;"",G53&lt;&gt;"",H53&lt;&gt;"",I53&lt;&gt;"",J53&lt;&gt;"",L53&lt;&gt;"",M53&lt;&gt;"",N53&lt;&gt;"",O53&lt;&gt;"",P53&lt;&gt;"")),"",IF(NOT(AND(OR(A53="",LEN(A53)=10),OR(B53="",COUNTIF('2. Proyectos'!$A$5:$A$54,B53)&gt;0),OR(C53="",COUNTIF(Listas!$BX$2:$BX$76,C53)&gt;0),OR(D53="",AND(ISNUMBER(D53),D53&gt;0)),OR(E53="",COUNTIF(Listas!$AI$2:$AI$5,E53)&gt;0),OR(F53="",COUNTIF(Listas!$AL$2:$AL$3,F53)&gt;0),OR(G53="",COUNTIF(Listas!$AF$2:$AF$3,G53)&gt;0),OR(H53="",AND(ISNUMBER(H53),H53&gt;=2018,H53&lt;=2025)),OR(I53="",AND(ISNUMBER(I53),I53&gt;=1,I53&lt;=12)),OR(J53="",COUNTIF(Listas!$H$2:$H$250,J53)&gt;0),OR(L53="",AND(ISNUMBER(L53),L53&gt;0)),OR(M53="",AND(ISNUMBER(M53),M53&gt;0)),OR(N53="",AND(ISNUMBER(N53),N53&gt;=0)),OR(O53="",COUNTIF(Listas!$BC$2:$BC$3,O53)&gt;0))),"Dato inválido",IF(NOT(AND(A53&lt;&gt;"",B53&lt;&gt;"",D53&lt;&gt;"",E53&lt;&gt;"",F53&lt;&gt;"",G53&lt;&gt;"",H53&lt;&gt;"",I53&lt;&gt;"",J53&lt;&gt;"",L53&lt;&gt;"")),"Incompleta","OK")))</f>
        <v/>
      </c>
    </row>
    <row r="54">
      <c r="A54" s="23" t="n"/>
      <c r="B54" s="8" t="n"/>
      <c r="C54" s="8" t="n"/>
      <c r="D54" s="14" t="n"/>
      <c r="E54" s="8" t="n"/>
      <c r="F54" s="8" t="n"/>
      <c r="G54" s="8" t="n"/>
      <c r="H54" s="13" t="n"/>
      <c r="I54" s="13" t="n"/>
      <c r="J54" s="8" t="n"/>
      <c r="K54" s="15">
        <f>IFERROR(VLOOKUP(J54,Listas!$DK$2:$DL$250,2,FALSE),"")</f>
        <v/>
      </c>
      <c r="L54" s="14" t="n"/>
      <c r="M54" s="14" t="n"/>
      <c r="N54" s="16" t="n"/>
      <c r="O54" s="16" t="n"/>
      <c r="P54" s="8" t="n"/>
      <c r="R54" s="17">
        <f>IF(NOT(OR(A54&lt;&gt;"",B54&lt;&gt;"",C54&lt;&gt;"",D54&lt;&gt;"",E54&lt;&gt;"",F54&lt;&gt;"",G54&lt;&gt;"",H54&lt;&gt;"",I54&lt;&gt;"",J54&lt;&gt;"",L54&lt;&gt;"",M54&lt;&gt;"",N54&lt;&gt;"",O54&lt;&gt;"",P54&lt;&gt;"")),"",IF(NOT(AND(OR(A54="",LEN(A54)=10),OR(B54="",COUNTIF('2. Proyectos'!$A$5:$A$54,B54)&gt;0),OR(C54="",COUNTIF(Listas!$BX$2:$BX$76,C54)&gt;0),OR(D54="",AND(ISNUMBER(D54),D54&gt;0)),OR(E54="",COUNTIF(Listas!$AI$2:$AI$5,E54)&gt;0),OR(F54="",COUNTIF(Listas!$AL$2:$AL$3,F54)&gt;0),OR(G54="",COUNTIF(Listas!$AF$2:$AF$3,G54)&gt;0),OR(H54="",AND(ISNUMBER(H54),H54&gt;=2018,H54&lt;=2025)),OR(I54="",AND(ISNUMBER(I54),I54&gt;=1,I54&lt;=12)),OR(J54="",COUNTIF(Listas!$H$2:$H$250,J54)&gt;0),OR(L54="",AND(ISNUMBER(L54),L54&gt;0)),OR(M54="",AND(ISNUMBER(M54),M54&gt;0)),OR(N54="",AND(ISNUMBER(N54),N54&gt;=0)),OR(O54="",COUNTIF(Listas!$BC$2:$BC$3,O54)&gt;0))),"Dato inválido",IF(NOT(AND(A54&lt;&gt;"",B54&lt;&gt;"",D54&lt;&gt;"",E54&lt;&gt;"",F54&lt;&gt;"",G54&lt;&gt;"",H54&lt;&gt;"",I54&lt;&gt;"",J54&lt;&gt;"",L54&lt;&gt;"")),"Incompleta","OK")))</f>
        <v/>
      </c>
    </row>
    <row r="55">
      <c r="A55" s="24" t="n"/>
      <c r="B55" s="6" t="n"/>
      <c r="C55" s="6" t="n"/>
      <c r="D55" s="19" t="n"/>
      <c r="E55" s="6" t="n"/>
      <c r="F55" s="6" t="n"/>
      <c r="G55" s="6" t="n"/>
      <c r="H55" s="18" t="n"/>
      <c r="I55" s="18" t="n"/>
      <c r="J55" s="6" t="n"/>
      <c r="K55" s="15">
        <f>IFERROR(VLOOKUP(J55,Listas!$DK$2:$DL$250,2,FALSE),"")</f>
        <v/>
      </c>
      <c r="L55" s="19" t="n"/>
      <c r="M55" s="19" t="n"/>
      <c r="N55" s="20" t="n"/>
      <c r="O55" s="20" t="n"/>
      <c r="P55" s="6" t="n"/>
      <c r="R55" s="17">
        <f>IF(NOT(OR(A55&lt;&gt;"",B55&lt;&gt;"",C55&lt;&gt;"",D55&lt;&gt;"",E55&lt;&gt;"",F55&lt;&gt;"",G55&lt;&gt;"",H55&lt;&gt;"",I55&lt;&gt;"",J55&lt;&gt;"",L55&lt;&gt;"",M55&lt;&gt;"",N55&lt;&gt;"",O55&lt;&gt;"",P55&lt;&gt;"")),"",IF(NOT(AND(OR(A55="",LEN(A55)=10),OR(B55="",COUNTIF('2. Proyectos'!$A$5:$A$54,B55)&gt;0),OR(C55="",COUNTIF(Listas!$BX$2:$BX$76,C55)&gt;0),OR(D55="",AND(ISNUMBER(D55),D55&gt;0)),OR(E55="",COUNTIF(Listas!$AI$2:$AI$5,E55)&gt;0),OR(F55="",COUNTIF(Listas!$AL$2:$AL$3,F55)&gt;0),OR(G55="",COUNTIF(Listas!$AF$2:$AF$3,G55)&gt;0),OR(H55="",AND(ISNUMBER(H55),H55&gt;=2018,H55&lt;=2025)),OR(I55="",AND(ISNUMBER(I55),I55&gt;=1,I55&lt;=12)),OR(J55="",COUNTIF(Listas!$H$2:$H$250,J55)&gt;0),OR(L55="",AND(ISNUMBER(L55),L55&gt;0)),OR(M55="",AND(ISNUMBER(M55),M55&gt;0)),OR(N55="",AND(ISNUMBER(N55),N55&gt;=0)),OR(O55="",COUNTIF(Listas!$BC$2:$BC$3,O55)&gt;0))),"Dato inválido",IF(NOT(AND(A55&lt;&gt;"",B55&lt;&gt;"",D55&lt;&gt;"",E55&lt;&gt;"",F55&lt;&gt;"",G55&lt;&gt;"",H55&lt;&gt;"",I55&lt;&gt;"",J55&lt;&gt;"",L55&lt;&gt;"")),"Incompleta","OK")))</f>
        <v/>
      </c>
    </row>
    <row r="56">
      <c r="A56" s="23" t="n"/>
      <c r="B56" s="8" t="n"/>
      <c r="C56" s="8" t="n"/>
      <c r="D56" s="14" t="n"/>
      <c r="E56" s="8" t="n"/>
      <c r="F56" s="8" t="n"/>
      <c r="G56" s="8" t="n"/>
      <c r="H56" s="13" t="n"/>
      <c r="I56" s="13" t="n"/>
      <c r="J56" s="8" t="n"/>
      <c r="K56" s="15">
        <f>IFERROR(VLOOKUP(J56,Listas!$DK$2:$DL$250,2,FALSE),"")</f>
        <v/>
      </c>
      <c r="L56" s="14" t="n"/>
      <c r="M56" s="14" t="n"/>
      <c r="N56" s="16" t="n"/>
      <c r="O56" s="16" t="n"/>
      <c r="P56" s="8" t="n"/>
      <c r="R56" s="17">
        <f>IF(NOT(OR(A56&lt;&gt;"",B56&lt;&gt;"",C56&lt;&gt;"",D56&lt;&gt;"",E56&lt;&gt;"",F56&lt;&gt;"",G56&lt;&gt;"",H56&lt;&gt;"",I56&lt;&gt;"",J56&lt;&gt;"",L56&lt;&gt;"",M56&lt;&gt;"",N56&lt;&gt;"",O56&lt;&gt;"",P56&lt;&gt;"")),"",IF(NOT(AND(OR(A56="",LEN(A56)=10),OR(B56="",COUNTIF('2. Proyectos'!$A$5:$A$54,B56)&gt;0),OR(C56="",COUNTIF(Listas!$BX$2:$BX$76,C56)&gt;0),OR(D56="",AND(ISNUMBER(D56),D56&gt;0)),OR(E56="",COUNTIF(Listas!$AI$2:$AI$5,E56)&gt;0),OR(F56="",COUNTIF(Listas!$AL$2:$AL$3,F56)&gt;0),OR(G56="",COUNTIF(Listas!$AF$2:$AF$3,G56)&gt;0),OR(H56="",AND(ISNUMBER(H56),H56&gt;=2018,H56&lt;=2025)),OR(I56="",AND(ISNUMBER(I56),I56&gt;=1,I56&lt;=12)),OR(J56="",COUNTIF(Listas!$H$2:$H$250,J56)&gt;0),OR(L56="",AND(ISNUMBER(L56),L56&gt;0)),OR(M56="",AND(ISNUMBER(M56),M56&gt;0)),OR(N56="",AND(ISNUMBER(N56),N56&gt;=0)),OR(O56="",COUNTIF(Listas!$BC$2:$BC$3,O56)&gt;0))),"Dato inválido",IF(NOT(AND(A56&lt;&gt;"",B56&lt;&gt;"",D56&lt;&gt;"",E56&lt;&gt;"",F56&lt;&gt;"",G56&lt;&gt;"",H56&lt;&gt;"",I56&lt;&gt;"",J56&lt;&gt;"",L56&lt;&gt;"")),"Incompleta","OK")))</f>
        <v/>
      </c>
    </row>
    <row r="57">
      <c r="A57" s="24" t="n"/>
      <c r="B57" s="6" t="n"/>
      <c r="C57" s="6" t="n"/>
      <c r="D57" s="19" t="n"/>
      <c r="E57" s="6" t="n"/>
      <c r="F57" s="6" t="n"/>
      <c r="G57" s="6" t="n"/>
      <c r="H57" s="18" t="n"/>
      <c r="I57" s="18" t="n"/>
      <c r="J57" s="6" t="n"/>
      <c r="K57" s="15">
        <f>IFERROR(VLOOKUP(J57,Listas!$DK$2:$DL$250,2,FALSE),"")</f>
        <v/>
      </c>
      <c r="L57" s="19" t="n"/>
      <c r="M57" s="19" t="n"/>
      <c r="N57" s="20" t="n"/>
      <c r="O57" s="20" t="n"/>
      <c r="P57" s="6" t="n"/>
      <c r="R57" s="17">
        <f>IF(NOT(OR(A57&lt;&gt;"",B57&lt;&gt;"",C57&lt;&gt;"",D57&lt;&gt;"",E57&lt;&gt;"",F57&lt;&gt;"",G57&lt;&gt;"",H57&lt;&gt;"",I57&lt;&gt;"",J57&lt;&gt;"",L57&lt;&gt;"",M57&lt;&gt;"",N57&lt;&gt;"",O57&lt;&gt;"",P57&lt;&gt;"")),"",IF(NOT(AND(OR(A57="",LEN(A57)=10),OR(B57="",COUNTIF('2. Proyectos'!$A$5:$A$54,B57)&gt;0),OR(C57="",COUNTIF(Listas!$BX$2:$BX$76,C57)&gt;0),OR(D57="",AND(ISNUMBER(D57),D57&gt;0)),OR(E57="",COUNTIF(Listas!$AI$2:$AI$5,E57)&gt;0),OR(F57="",COUNTIF(Listas!$AL$2:$AL$3,F57)&gt;0),OR(G57="",COUNTIF(Listas!$AF$2:$AF$3,G57)&gt;0),OR(H57="",AND(ISNUMBER(H57),H57&gt;=2018,H57&lt;=2025)),OR(I57="",AND(ISNUMBER(I57),I57&gt;=1,I57&lt;=12)),OR(J57="",COUNTIF(Listas!$H$2:$H$250,J57)&gt;0),OR(L57="",AND(ISNUMBER(L57),L57&gt;0)),OR(M57="",AND(ISNUMBER(M57),M57&gt;0)),OR(N57="",AND(ISNUMBER(N57),N57&gt;=0)),OR(O57="",COUNTIF(Listas!$BC$2:$BC$3,O57)&gt;0))),"Dato inválido",IF(NOT(AND(A57&lt;&gt;"",B57&lt;&gt;"",D57&lt;&gt;"",E57&lt;&gt;"",F57&lt;&gt;"",G57&lt;&gt;"",H57&lt;&gt;"",I57&lt;&gt;"",J57&lt;&gt;"",L57&lt;&gt;"")),"Incompleta","OK")))</f>
        <v/>
      </c>
    </row>
    <row r="58">
      <c r="A58" s="23" t="n"/>
      <c r="B58" s="8" t="n"/>
      <c r="C58" s="8" t="n"/>
      <c r="D58" s="14" t="n"/>
      <c r="E58" s="8" t="n"/>
      <c r="F58" s="8" t="n"/>
      <c r="G58" s="8" t="n"/>
      <c r="H58" s="13" t="n"/>
      <c r="I58" s="13" t="n"/>
      <c r="J58" s="8" t="n"/>
      <c r="K58" s="15">
        <f>IFERROR(VLOOKUP(J58,Listas!$DK$2:$DL$250,2,FALSE),"")</f>
        <v/>
      </c>
      <c r="L58" s="14" t="n"/>
      <c r="M58" s="14" t="n"/>
      <c r="N58" s="16" t="n"/>
      <c r="O58" s="16" t="n"/>
      <c r="P58" s="8" t="n"/>
      <c r="R58" s="17">
        <f>IF(NOT(OR(A58&lt;&gt;"",B58&lt;&gt;"",C58&lt;&gt;"",D58&lt;&gt;"",E58&lt;&gt;"",F58&lt;&gt;"",G58&lt;&gt;"",H58&lt;&gt;"",I58&lt;&gt;"",J58&lt;&gt;"",L58&lt;&gt;"",M58&lt;&gt;"",N58&lt;&gt;"",O58&lt;&gt;"",P58&lt;&gt;"")),"",IF(NOT(AND(OR(A58="",LEN(A58)=10),OR(B58="",COUNTIF('2. Proyectos'!$A$5:$A$54,B58)&gt;0),OR(C58="",COUNTIF(Listas!$BX$2:$BX$76,C58)&gt;0),OR(D58="",AND(ISNUMBER(D58),D58&gt;0)),OR(E58="",COUNTIF(Listas!$AI$2:$AI$5,E58)&gt;0),OR(F58="",COUNTIF(Listas!$AL$2:$AL$3,F58)&gt;0),OR(G58="",COUNTIF(Listas!$AF$2:$AF$3,G58)&gt;0),OR(H58="",AND(ISNUMBER(H58),H58&gt;=2018,H58&lt;=2025)),OR(I58="",AND(ISNUMBER(I58),I58&gt;=1,I58&lt;=12)),OR(J58="",COUNTIF(Listas!$H$2:$H$250,J58)&gt;0),OR(L58="",AND(ISNUMBER(L58),L58&gt;0)),OR(M58="",AND(ISNUMBER(M58),M58&gt;0)),OR(N58="",AND(ISNUMBER(N58),N58&gt;=0)),OR(O58="",COUNTIF(Listas!$BC$2:$BC$3,O58)&gt;0))),"Dato inválido",IF(NOT(AND(A58&lt;&gt;"",B58&lt;&gt;"",D58&lt;&gt;"",E58&lt;&gt;"",F58&lt;&gt;"",G58&lt;&gt;"",H58&lt;&gt;"",I58&lt;&gt;"",J58&lt;&gt;"",L58&lt;&gt;"")),"Incompleta","OK")))</f>
        <v/>
      </c>
    </row>
    <row r="59">
      <c r="A59" s="24" t="n"/>
      <c r="B59" s="6" t="n"/>
      <c r="C59" s="6" t="n"/>
      <c r="D59" s="19" t="n"/>
      <c r="E59" s="6" t="n"/>
      <c r="F59" s="6" t="n"/>
      <c r="G59" s="6" t="n"/>
      <c r="H59" s="18" t="n"/>
      <c r="I59" s="18" t="n"/>
      <c r="J59" s="6" t="n"/>
      <c r="K59" s="15">
        <f>IFERROR(VLOOKUP(J59,Listas!$DK$2:$DL$250,2,FALSE),"")</f>
        <v/>
      </c>
      <c r="L59" s="19" t="n"/>
      <c r="M59" s="19" t="n"/>
      <c r="N59" s="20" t="n"/>
      <c r="O59" s="20" t="n"/>
      <c r="P59" s="6" t="n"/>
      <c r="R59" s="17">
        <f>IF(NOT(OR(A59&lt;&gt;"",B59&lt;&gt;"",C59&lt;&gt;"",D59&lt;&gt;"",E59&lt;&gt;"",F59&lt;&gt;"",G59&lt;&gt;"",H59&lt;&gt;"",I59&lt;&gt;"",J59&lt;&gt;"",L59&lt;&gt;"",M59&lt;&gt;"",N59&lt;&gt;"",O59&lt;&gt;"",P59&lt;&gt;"")),"",IF(NOT(AND(OR(A59="",LEN(A59)=10),OR(B59="",COUNTIF('2. Proyectos'!$A$5:$A$54,B59)&gt;0),OR(C59="",COUNTIF(Listas!$BX$2:$BX$76,C59)&gt;0),OR(D59="",AND(ISNUMBER(D59),D59&gt;0)),OR(E59="",COUNTIF(Listas!$AI$2:$AI$5,E59)&gt;0),OR(F59="",COUNTIF(Listas!$AL$2:$AL$3,F59)&gt;0),OR(G59="",COUNTIF(Listas!$AF$2:$AF$3,G59)&gt;0),OR(H59="",AND(ISNUMBER(H59),H59&gt;=2018,H59&lt;=2025)),OR(I59="",AND(ISNUMBER(I59),I59&gt;=1,I59&lt;=12)),OR(J59="",COUNTIF(Listas!$H$2:$H$250,J59)&gt;0),OR(L59="",AND(ISNUMBER(L59),L59&gt;0)),OR(M59="",AND(ISNUMBER(M59),M59&gt;0)),OR(N59="",AND(ISNUMBER(N59),N59&gt;=0)),OR(O59="",COUNTIF(Listas!$BC$2:$BC$3,O59)&gt;0))),"Dato inválido",IF(NOT(AND(A59&lt;&gt;"",B59&lt;&gt;"",D59&lt;&gt;"",E59&lt;&gt;"",F59&lt;&gt;"",G59&lt;&gt;"",H59&lt;&gt;"",I59&lt;&gt;"",J59&lt;&gt;"",L59&lt;&gt;"")),"Incompleta","OK")))</f>
        <v/>
      </c>
    </row>
    <row r="60">
      <c r="A60" s="23" t="n"/>
      <c r="B60" s="8" t="n"/>
      <c r="C60" s="8" t="n"/>
      <c r="D60" s="14" t="n"/>
      <c r="E60" s="8" t="n"/>
      <c r="F60" s="8" t="n"/>
      <c r="G60" s="8" t="n"/>
      <c r="H60" s="13" t="n"/>
      <c r="I60" s="13" t="n"/>
      <c r="J60" s="8" t="n"/>
      <c r="K60" s="15">
        <f>IFERROR(VLOOKUP(J60,Listas!$DK$2:$DL$250,2,FALSE),"")</f>
        <v/>
      </c>
      <c r="L60" s="14" t="n"/>
      <c r="M60" s="14" t="n"/>
      <c r="N60" s="16" t="n"/>
      <c r="O60" s="16" t="n"/>
      <c r="P60" s="8" t="n"/>
      <c r="R60" s="17">
        <f>IF(NOT(OR(A60&lt;&gt;"",B60&lt;&gt;"",C60&lt;&gt;"",D60&lt;&gt;"",E60&lt;&gt;"",F60&lt;&gt;"",G60&lt;&gt;"",H60&lt;&gt;"",I60&lt;&gt;"",J60&lt;&gt;"",L60&lt;&gt;"",M60&lt;&gt;"",N60&lt;&gt;"",O60&lt;&gt;"",P60&lt;&gt;"")),"",IF(NOT(AND(OR(A60="",LEN(A60)=10),OR(B60="",COUNTIF('2. Proyectos'!$A$5:$A$54,B60)&gt;0),OR(C60="",COUNTIF(Listas!$BX$2:$BX$76,C60)&gt;0),OR(D60="",AND(ISNUMBER(D60),D60&gt;0)),OR(E60="",COUNTIF(Listas!$AI$2:$AI$5,E60)&gt;0),OR(F60="",COUNTIF(Listas!$AL$2:$AL$3,F60)&gt;0),OR(G60="",COUNTIF(Listas!$AF$2:$AF$3,G60)&gt;0),OR(H60="",AND(ISNUMBER(H60),H60&gt;=2018,H60&lt;=2025)),OR(I60="",AND(ISNUMBER(I60),I60&gt;=1,I60&lt;=12)),OR(J60="",COUNTIF(Listas!$H$2:$H$250,J60)&gt;0),OR(L60="",AND(ISNUMBER(L60),L60&gt;0)),OR(M60="",AND(ISNUMBER(M60),M60&gt;0)),OR(N60="",AND(ISNUMBER(N60),N60&gt;=0)),OR(O60="",COUNTIF(Listas!$BC$2:$BC$3,O60)&gt;0))),"Dato inválido",IF(NOT(AND(A60&lt;&gt;"",B60&lt;&gt;"",D60&lt;&gt;"",E60&lt;&gt;"",F60&lt;&gt;"",G60&lt;&gt;"",H60&lt;&gt;"",I60&lt;&gt;"",J60&lt;&gt;"",L60&lt;&gt;"")),"Incompleta","OK")))</f>
        <v/>
      </c>
    </row>
    <row r="61">
      <c r="A61" s="24" t="n"/>
      <c r="B61" s="6" t="n"/>
      <c r="C61" s="6" t="n"/>
      <c r="D61" s="19" t="n"/>
      <c r="E61" s="6" t="n"/>
      <c r="F61" s="6" t="n"/>
      <c r="G61" s="6" t="n"/>
      <c r="H61" s="18" t="n"/>
      <c r="I61" s="18" t="n"/>
      <c r="J61" s="6" t="n"/>
      <c r="K61" s="15">
        <f>IFERROR(VLOOKUP(J61,Listas!$DK$2:$DL$250,2,FALSE),"")</f>
        <v/>
      </c>
      <c r="L61" s="19" t="n"/>
      <c r="M61" s="19" t="n"/>
      <c r="N61" s="20" t="n"/>
      <c r="O61" s="20" t="n"/>
      <c r="P61" s="6" t="n"/>
      <c r="R61" s="17">
        <f>IF(NOT(OR(A61&lt;&gt;"",B61&lt;&gt;"",C61&lt;&gt;"",D61&lt;&gt;"",E61&lt;&gt;"",F61&lt;&gt;"",G61&lt;&gt;"",H61&lt;&gt;"",I61&lt;&gt;"",J61&lt;&gt;"",L61&lt;&gt;"",M61&lt;&gt;"",N61&lt;&gt;"",O61&lt;&gt;"",P61&lt;&gt;"")),"",IF(NOT(AND(OR(A61="",LEN(A61)=10),OR(B61="",COUNTIF('2. Proyectos'!$A$5:$A$54,B61)&gt;0),OR(C61="",COUNTIF(Listas!$BX$2:$BX$76,C61)&gt;0),OR(D61="",AND(ISNUMBER(D61),D61&gt;0)),OR(E61="",COUNTIF(Listas!$AI$2:$AI$5,E61)&gt;0),OR(F61="",COUNTIF(Listas!$AL$2:$AL$3,F61)&gt;0),OR(G61="",COUNTIF(Listas!$AF$2:$AF$3,G61)&gt;0),OR(H61="",AND(ISNUMBER(H61),H61&gt;=2018,H61&lt;=2025)),OR(I61="",AND(ISNUMBER(I61),I61&gt;=1,I61&lt;=12)),OR(J61="",COUNTIF(Listas!$H$2:$H$250,J61)&gt;0),OR(L61="",AND(ISNUMBER(L61),L61&gt;0)),OR(M61="",AND(ISNUMBER(M61),M61&gt;0)),OR(N61="",AND(ISNUMBER(N61),N61&gt;=0)),OR(O61="",COUNTIF(Listas!$BC$2:$BC$3,O61)&gt;0))),"Dato inválido",IF(NOT(AND(A61&lt;&gt;"",B61&lt;&gt;"",D61&lt;&gt;"",E61&lt;&gt;"",F61&lt;&gt;"",G61&lt;&gt;"",H61&lt;&gt;"",I61&lt;&gt;"",J61&lt;&gt;"",L61&lt;&gt;"")),"Incompleta","OK")))</f>
        <v/>
      </c>
    </row>
    <row r="62">
      <c r="A62" s="23" t="n"/>
      <c r="B62" s="8" t="n"/>
      <c r="C62" s="8" t="n"/>
      <c r="D62" s="14" t="n"/>
      <c r="E62" s="8" t="n"/>
      <c r="F62" s="8" t="n"/>
      <c r="G62" s="8" t="n"/>
      <c r="H62" s="13" t="n"/>
      <c r="I62" s="13" t="n"/>
      <c r="J62" s="8" t="n"/>
      <c r="K62" s="15">
        <f>IFERROR(VLOOKUP(J62,Listas!$DK$2:$DL$250,2,FALSE),"")</f>
        <v/>
      </c>
      <c r="L62" s="14" t="n"/>
      <c r="M62" s="14" t="n"/>
      <c r="N62" s="16" t="n"/>
      <c r="O62" s="16" t="n"/>
      <c r="P62" s="8" t="n"/>
      <c r="R62" s="17">
        <f>IF(NOT(OR(A62&lt;&gt;"",B62&lt;&gt;"",C62&lt;&gt;"",D62&lt;&gt;"",E62&lt;&gt;"",F62&lt;&gt;"",G62&lt;&gt;"",H62&lt;&gt;"",I62&lt;&gt;"",J62&lt;&gt;"",L62&lt;&gt;"",M62&lt;&gt;"",N62&lt;&gt;"",O62&lt;&gt;"",P62&lt;&gt;"")),"",IF(NOT(AND(OR(A62="",LEN(A62)=10),OR(B62="",COUNTIF('2. Proyectos'!$A$5:$A$54,B62)&gt;0),OR(C62="",COUNTIF(Listas!$BX$2:$BX$76,C62)&gt;0),OR(D62="",AND(ISNUMBER(D62),D62&gt;0)),OR(E62="",COUNTIF(Listas!$AI$2:$AI$5,E62)&gt;0),OR(F62="",COUNTIF(Listas!$AL$2:$AL$3,F62)&gt;0),OR(G62="",COUNTIF(Listas!$AF$2:$AF$3,G62)&gt;0),OR(H62="",AND(ISNUMBER(H62),H62&gt;=2018,H62&lt;=2025)),OR(I62="",AND(ISNUMBER(I62),I62&gt;=1,I62&lt;=12)),OR(J62="",COUNTIF(Listas!$H$2:$H$250,J62)&gt;0),OR(L62="",AND(ISNUMBER(L62),L62&gt;0)),OR(M62="",AND(ISNUMBER(M62),M62&gt;0)),OR(N62="",AND(ISNUMBER(N62),N62&gt;=0)),OR(O62="",COUNTIF(Listas!$BC$2:$BC$3,O62)&gt;0))),"Dato inválido",IF(NOT(AND(A62&lt;&gt;"",B62&lt;&gt;"",D62&lt;&gt;"",E62&lt;&gt;"",F62&lt;&gt;"",G62&lt;&gt;"",H62&lt;&gt;"",I62&lt;&gt;"",J62&lt;&gt;"",L62&lt;&gt;"")),"Incompleta","OK")))</f>
        <v/>
      </c>
    </row>
    <row r="63">
      <c r="A63" s="24" t="n"/>
      <c r="B63" s="6" t="n"/>
      <c r="C63" s="6" t="n"/>
      <c r="D63" s="19" t="n"/>
      <c r="E63" s="6" t="n"/>
      <c r="F63" s="6" t="n"/>
      <c r="G63" s="6" t="n"/>
      <c r="H63" s="18" t="n"/>
      <c r="I63" s="18" t="n"/>
      <c r="J63" s="6" t="n"/>
      <c r="K63" s="15">
        <f>IFERROR(VLOOKUP(J63,Listas!$DK$2:$DL$250,2,FALSE),"")</f>
        <v/>
      </c>
      <c r="L63" s="19" t="n"/>
      <c r="M63" s="19" t="n"/>
      <c r="N63" s="20" t="n"/>
      <c r="O63" s="20" t="n"/>
      <c r="P63" s="6" t="n"/>
      <c r="R63" s="17">
        <f>IF(NOT(OR(A63&lt;&gt;"",B63&lt;&gt;"",C63&lt;&gt;"",D63&lt;&gt;"",E63&lt;&gt;"",F63&lt;&gt;"",G63&lt;&gt;"",H63&lt;&gt;"",I63&lt;&gt;"",J63&lt;&gt;"",L63&lt;&gt;"",M63&lt;&gt;"",N63&lt;&gt;"",O63&lt;&gt;"",P63&lt;&gt;"")),"",IF(NOT(AND(OR(A63="",LEN(A63)=10),OR(B63="",COUNTIF('2. Proyectos'!$A$5:$A$54,B63)&gt;0),OR(C63="",COUNTIF(Listas!$BX$2:$BX$76,C63)&gt;0),OR(D63="",AND(ISNUMBER(D63),D63&gt;0)),OR(E63="",COUNTIF(Listas!$AI$2:$AI$5,E63)&gt;0),OR(F63="",COUNTIF(Listas!$AL$2:$AL$3,F63)&gt;0),OR(G63="",COUNTIF(Listas!$AF$2:$AF$3,G63)&gt;0),OR(H63="",AND(ISNUMBER(H63),H63&gt;=2018,H63&lt;=2025)),OR(I63="",AND(ISNUMBER(I63),I63&gt;=1,I63&lt;=12)),OR(J63="",COUNTIF(Listas!$H$2:$H$250,J63)&gt;0),OR(L63="",AND(ISNUMBER(L63),L63&gt;0)),OR(M63="",AND(ISNUMBER(M63),M63&gt;0)),OR(N63="",AND(ISNUMBER(N63),N63&gt;=0)),OR(O63="",COUNTIF(Listas!$BC$2:$BC$3,O63)&gt;0))),"Dato inválido",IF(NOT(AND(A63&lt;&gt;"",B63&lt;&gt;"",D63&lt;&gt;"",E63&lt;&gt;"",F63&lt;&gt;"",G63&lt;&gt;"",H63&lt;&gt;"",I63&lt;&gt;"",J63&lt;&gt;"",L63&lt;&gt;"")),"Incompleta","OK")))</f>
        <v/>
      </c>
    </row>
    <row r="64">
      <c r="A64" s="23" t="n"/>
      <c r="B64" s="8" t="n"/>
      <c r="C64" s="8" t="n"/>
      <c r="D64" s="14" t="n"/>
      <c r="E64" s="8" t="n"/>
      <c r="F64" s="8" t="n"/>
      <c r="G64" s="8" t="n"/>
      <c r="H64" s="13" t="n"/>
      <c r="I64" s="13" t="n"/>
      <c r="J64" s="8" t="n"/>
      <c r="K64" s="15">
        <f>IFERROR(VLOOKUP(J64,Listas!$DK$2:$DL$250,2,FALSE),"")</f>
        <v/>
      </c>
      <c r="L64" s="14" t="n"/>
      <c r="M64" s="14" t="n"/>
      <c r="N64" s="16" t="n"/>
      <c r="O64" s="16" t="n"/>
      <c r="P64" s="8" t="n"/>
      <c r="R64" s="17">
        <f>IF(NOT(OR(A64&lt;&gt;"",B64&lt;&gt;"",C64&lt;&gt;"",D64&lt;&gt;"",E64&lt;&gt;"",F64&lt;&gt;"",G64&lt;&gt;"",H64&lt;&gt;"",I64&lt;&gt;"",J64&lt;&gt;"",L64&lt;&gt;"",M64&lt;&gt;"",N64&lt;&gt;"",O64&lt;&gt;"",P64&lt;&gt;"")),"",IF(NOT(AND(OR(A64="",LEN(A64)=10),OR(B64="",COUNTIF('2. Proyectos'!$A$5:$A$54,B64)&gt;0),OR(C64="",COUNTIF(Listas!$BX$2:$BX$76,C64)&gt;0),OR(D64="",AND(ISNUMBER(D64),D64&gt;0)),OR(E64="",COUNTIF(Listas!$AI$2:$AI$5,E64)&gt;0),OR(F64="",COUNTIF(Listas!$AL$2:$AL$3,F64)&gt;0),OR(G64="",COUNTIF(Listas!$AF$2:$AF$3,G64)&gt;0),OR(H64="",AND(ISNUMBER(H64),H64&gt;=2018,H64&lt;=2025)),OR(I64="",AND(ISNUMBER(I64),I64&gt;=1,I64&lt;=12)),OR(J64="",COUNTIF(Listas!$H$2:$H$250,J64)&gt;0),OR(L64="",AND(ISNUMBER(L64),L64&gt;0)),OR(M64="",AND(ISNUMBER(M64),M64&gt;0)),OR(N64="",AND(ISNUMBER(N64),N64&gt;=0)),OR(O64="",COUNTIF(Listas!$BC$2:$BC$3,O64)&gt;0))),"Dato inválido",IF(NOT(AND(A64&lt;&gt;"",B64&lt;&gt;"",D64&lt;&gt;"",E64&lt;&gt;"",F64&lt;&gt;"",G64&lt;&gt;"",H64&lt;&gt;"",I64&lt;&gt;"",J64&lt;&gt;"",L64&lt;&gt;"")),"Incompleta","OK")))</f>
        <v/>
      </c>
    </row>
    <row r="65">
      <c r="A65" s="24" t="n"/>
      <c r="B65" s="6" t="n"/>
      <c r="C65" s="6" t="n"/>
      <c r="D65" s="19" t="n"/>
      <c r="E65" s="6" t="n"/>
      <c r="F65" s="6" t="n"/>
      <c r="G65" s="6" t="n"/>
      <c r="H65" s="18" t="n"/>
      <c r="I65" s="18" t="n"/>
      <c r="J65" s="6" t="n"/>
      <c r="K65" s="15">
        <f>IFERROR(VLOOKUP(J65,Listas!$DK$2:$DL$250,2,FALSE),"")</f>
        <v/>
      </c>
      <c r="L65" s="19" t="n"/>
      <c r="M65" s="19" t="n"/>
      <c r="N65" s="20" t="n"/>
      <c r="O65" s="20" t="n"/>
      <c r="P65" s="6" t="n"/>
      <c r="R65" s="17">
        <f>IF(NOT(OR(A65&lt;&gt;"",B65&lt;&gt;"",C65&lt;&gt;"",D65&lt;&gt;"",E65&lt;&gt;"",F65&lt;&gt;"",G65&lt;&gt;"",H65&lt;&gt;"",I65&lt;&gt;"",J65&lt;&gt;"",L65&lt;&gt;"",M65&lt;&gt;"",N65&lt;&gt;"",O65&lt;&gt;"",P65&lt;&gt;"")),"",IF(NOT(AND(OR(A65="",LEN(A65)=10),OR(B65="",COUNTIF('2. Proyectos'!$A$5:$A$54,B65)&gt;0),OR(C65="",COUNTIF(Listas!$BX$2:$BX$76,C65)&gt;0),OR(D65="",AND(ISNUMBER(D65),D65&gt;0)),OR(E65="",COUNTIF(Listas!$AI$2:$AI$5,E65)&gt;0),OR(F65="",COUNTIF(Listas!$AL$2:$AL$3,F65)&gt;0),OR(G65="",COUNTIF(Listas!$AF$2:$AF$3,G65)&gt;0),OR(H65="",AND(ISNUMBER(H65),H65&gt;=2018,H65&lt;=2025)),OR(I65="",AND(ISNUMBER(I65),I65&gt;=1,I65&lt;=12)),OR(J65="",COUNTIF(Listas!$H$2:$H$250,J65)&gt;0),OR(L65="",AND(ISNUMBER(L65),L65&gt;0)),OR(M65="",AND(ISNUMBER(M65),M65&gt;0)),OR(N65="",AND(ISNUMBER(N65),N65&gt;=0)),OR(O65="",COUNTIF(Listas!$BC$2:$BC$3,O65)&gt;0))),"Dato inválido",IF(NOT(AND(A65&lt;&gt;"",B65&lt;&gt;"",D65&lt;&gt;"",E65&lt;&gt;"",F65&lt;&gt;"",G65&lt;&gt;"",H65&lt;&gt;"",I65&lt;&gt;"",J65&lt;&gt;"",L65&lt;&gt;"")),"Incompleta","OK")))</f>
        <v/>
      </c>
    </row>
    <row r="66">
      <c r="A66" s="23" t="n"/>
      <c r="B66" s="8" t="n"/>
      <c r="C66" s="8" t="n"/>
      <c r="D66" s="14" t="n"/>
      <c r="E66" s="8" t="n"/>
      <c r="F66" s="8" t="n"/>
      <c r="G66" s="8" t="n"/>
      <c r="H66" s="13" t="n"/>
      <c r="I66" s="13" t="n"/>
      <c r="J66" s="8" t="n"/>
      <c r="K66" s="15">
        <f>IFERROR(VLOOKUP(J66,Listas!$DK$2:$DL$250,2,FALSE),"")</f>
        <v/>
      </c>
      <c r="L66" s="14" t="n"/>
      <c r="M66" s="14" t="n"/>
      <c r="N66" s="16" t="n"/>
      <c r="O66" s="16" t="n"/>
      <c r="P66" s="8" t="n"/>
      <c r="R66" s="17">
        <f>IF(NOT(OR(A66&lt;&gt;"",B66&lt;&gt;"",C66&lt;&gt;"",D66&lt;&gt;"",E66&lt;&gt;"",F66&lt;&gt;"",G66&lt;&gt;"",H66&lt;&gt;"",I66&lt;&gt;"",J66&lt;&gt;"",L66&lt;&gt;"",M66&lt;&gt;"",N66&lt;&gt;"",O66&lt;&gt;"",P66&lt;&gt;"")),"",IF(NOT(AND(OR(A66="",LEN(A66)=10),OR(B66="",COUNTIF('2. Proyectos'!$A$5:$A$54,B66)&gt;0),OR(C66="",COUNTIF(Listas!$BX$2:$BX$76,C66)&gt;0),OR(D66="",AND(ISNUMBER(D66),D66&gt;0)),OR(E66="",COUNTIF(Listas!$AI$2:$AI$5,E66)&gt;0),OR(F66="",COUNTIF(Listas!$AL$2:$AL$3,F66)&gt;0),OR(G66="",COUNTIF(Listas!$AF$2:$AF$3,G66)&gt;0),OR(H66="",AND(ISNUMBER(H66),H66&gt;=2018,H66&lt;=2025)),OR(I66="",AND(ISNUMBER(I66),I66&gt;=1,I66&lt;=12)),OR(J66="",COUNTIF(Listas!$H$2:$H$250,J66)&gt;0),OR(L66="",AND(ISNUMBER(L66),L66&gt;0)),OR(M66="",AND(ISNUMBER(M66),M66&gt;0)),OR(N66="",AND(ISNUMBER(N66),N66&gt;=0)),OR(O66="",COUNTIF(Listas!$BC$2:$BC$3,O66)&gt;0))),"Dato inválido",IF(NOT(AND(A66&lt;&gt;"",B66&lt;&gt;"",D66&lt;&gt;"",E66&lt;&gt;"",F66&lt;&gt;"",G66&lt;&gt;"",H66&lt;&gt;"",I66&lt;&gt;"",J66&lt;&gt;"",L66&lt;&gt;"")),"Incompleta","OK")))</f>
        <v/>
      </c>
    </row>
    <row r="67">
      <c r="A67" s="24" t="n"/>
      <c r="B67" s="6" t="n"/>
      <c r="C67" s="6" t="n"/>
      <c r="D67" s="19" t="n"/>
      <c r="E67" s="6" t="n"/>
      <c r="F67" s="6" t="n"/>
      <c r="G67" s="6" t="n"/>
      <c r="H67" s="18" t="n"/>
      <c r="I67" s="18" t="n"/>
      <c r="J67" s="6" t="n"/>
      <c r="K67" s="15">
        <f>IFERROR(VLOOKUP(J67,Listas!$DK$2:$DL$250,2,FALSE),"")</f>
        <v/>
      </c>
      <c r="L67" s="19" t="n"/>
      <c r="M67" s="19" t="n"/>
      <c r="N67" s="20" t="n"/>
      <c r="O67" s="20" t="n"/>
      <c r="P67" s="6" t="n"/>
      <c r="R67" s="17">
        <f>IF(NOT(OR(A67&lt;&gt;"",B67&lt;&gt;"",C67&lt;&gt;"",D67&lt;&gt;"",E67&lt;&gt;"",F67&lt;&gt;"",G67&lt;&gt;"",H67&lt;&gt;"",I67&lt;&gt;"",J67&lt;&gt;"",L67&lt;&gt;"",M67&lt;&gt;"",N67&lt;&gt;"",O67&lt;&gt;"",P67&lt;&gt;"")),"",IF(NOT(AND(OR(A67="",LEN(A67)=10),OR(B67="",COUNTIF('2. Proyectos'!$A$5:$A$54,B67)&gt;0),OR(C67="",COUNTIF(Listas!$BX$2:$BX$76,C67)&gt;0),OR(D67="",AND(ISNUMBER(D67),D67&gt;0)),OR(E67="",COUNTIF(Listas!$AI$2:$AI$5,E67)&gt;0),OR(F67="",COUNTIF(Listas!$AL$2:$AL$3,F67)&gt;0),OR(G67="",COUNTIF(Listas!$AF$2:$AF$3,G67)&gt;0),OR(H67="",AND(ISNUMBER(H67),H67&gt;=2018,H67&lt;=2025)),OR(I67="",AND(ISNUMBER(I67),I67&gt;=1,I67&lt;=12)),OR(J67="",COUNTIF(Listas!$H$2:$H$250,J67)&gt;0),OR(L67="",AND(ISNUMBER(L67),L67&gt;0)),OR(M67="",AND(ISNUMBER(M67),M67&gt;0)),OR(N67="",AND(ISNUMBER(N67),N67&gt;=0)),OR(O67="",COUNTIF(Listas!$BC$2:$BC$3,O67)&gt;0))),"Dato inválido",IF(NOT(AND(A67&lt;&gt;"",B67&lt;&gt;"",D67&lt;&gt;"",E67&lt;&gt;"",F67&lt;&gt;"",G67&lt;&gt;"",H67&lt;&gt;"",I67&lt;&gt;"",J67&lt;&gt;"",L67&lt;&gt;"")),"Incompleta","OK")))</f>
        <v/>
      </c>
    </row>
    <row r="68">
      <c r="A68" s="23" t="n"/>
      <c r="B68" s="8" t="n"/>
      <c r="C68" s="8" t="n"/>
      <c r="D68" s="14" t="n"/>
      <c r="E68" s="8" t="n"/>
      <c r="F68" s="8" t="n"/>
      <c r="G68" s="8" t="n"/>
      <c r="H68" s="13" t="n"/>
      <c r="I68" s="13" t="n"/>
      <c r="J68" s="8" t="n"/>
      <c r="K68" s="15">
        <f>IFERROR(VLOOKUP(J68,Listas!$DK$2:$DL$250,2,FALSE),"")</f>
        <v/>
      </c>
      <c r="L68" s="14" t="n"/>
      <c r="M68" s="14" t="n"/>
      <c r="N68" s="16" t="n"/>
      <c r="O68" s="16" t="n"/>
      <c r="P68" s="8" t="n"/>
      <c r="R68" s="17">
        <f>IF(NOT(OR(A68&lt;&gt;"",B68&lt;&gt;"",C68&lt;&gt;"",D68&lt;&gt;"",E68&lt;&gt;"",F68&lt;&gt;"",G68&lt;&gt;"",H68&lt;&gt;"",I68&lt;&gt;"",J68&lt;&gt;"",L68&lt;&gt;"",M68&lt;&gt;"",N68&lt;&gt;"",O68&lt;&gt;"",P68&lt;&gt;"")),"",IF(NOT(AND(OR(A68="",LEN(A68)=10),OR(B68="",COUNTIF('2. Proyectos'!$A$5:$A$54,B68)&gt;0),OR(C68="",COUNTIF(Listas!$BX$2:$BX$76,C68)&gt;0),OR(D68="",AND(ISNUMBER(D68),D68&gt;0)),OR(E68="",COUNTIF(Listas!$AI$2:$AI$5,E68)&gt;0),OR(F68="",COUNTIF(Listas!$AL$2:$AL$3,F68)&gt;0),OR(G68="",COUNTIF(Listas!$AF$2:$AF$3,G68)&gt;0),OR(H68="",AND(ISNUMBER(H68),H68&gt;=2018,H68&lt;=2025)),OR(I68="",AND(ISNUMBER(I68),I68&gt;=1,I68&lt;=12)),OR(J68="",COUNTIF(Listas!$H$2:$H$250,J68)&gt;0),OR(L68="",AND(ISNUMBER(L68),L68&gt;0)),OR(M68="",AND(ISNUMBER(M68),M68&gt;0)),OR(N68="",AND(ISNUMBER(N68),N68&gt;=0)),OR(O68="",COUNTIF(Listas!$BC$2:$BC$3,O68)&gt;0))),"Dato inválido",IF(NOT(AND(A68&lt;&gt;"",B68&lt;&gt;"",D68&lt;&gt;"",E68&lt;&gt;"",F68&lt;&gt;"",G68&lt;&gt;"",H68&lt;&gt;"",I68&lt;&gt;"",J68&lt;&gt;"",L68&lt;&gt;"")),"Incompleta","OK")))</f>
        <v/>
      </c>
    </row>
    <row r="69">
      <c r="A69" s="24" t="n"/>
      <c r="B69" s="6" t="n"/>
      <c r="C69" s="6" t="n"/>
      <c r="D69" s="19" t="n"/>
      <c r="E69" s="6" t="n"/>
      <c r="F69" s="6" t="n"/>
      <c r="G69" s="6" t="n"/>
      <c r="H69" s="18" t="n"/>
      <c r="I69" s="18" t="n"/>
      <c r="J69" s="6" t="n"/>
      <c r="K69" s="15">
        <f>IFERROR(VLOOKUP(J69,Listas!$DK$2:$DL$250,2,FALSE),"")</f>
        <v/>
      </c>
      <c r="L69" s="19" t="n"/>
      <c r="M69" s="19" t="n"/>
      <c r="N69" s="20" t="n"/>
      <c r="O69" s="20" t="n"/>
      <c r="P69" s="6" t="n"/>
      <c r="R69" s="17">
        <f>IF(NOT(OR(A69&lt;&gt;"",B69&lt;&gt;"",C69&lt;&gt;"",D69&lt;&gt;"",E69&lt;&gt;"",F69&lt;&gt;"",G69&lt;&gt;"",H69&lt;&gt;"",I69&lt;&gt;"",J69&lt;&gt;"",L69&lt;&gt;"",M69&lt;&gt;"",N69&lt;&gt;"",O69&lt;&gt;"",P69&lt;&gt;"")),"",IF(NOT(AND(OR(A69="",LEN(A69)=10),OR(B69="",COUNTIF('2. Proyectos'!$A$5:$A$54,B69)&gt;0),OR(C69="",COUNTIF(Listas!$BX$2:$BX$76,C69)&gt;0),OR(D69="",AND(ISNUMBER(D69),D69&gt;0)),OR(E69="",COUNTIF(Listas!$AI$2:$AI$5,E69)&gt;0),OR(F69="",COUNTIF(Listas!$AL$2:$AL$3,F69)&gt;0),OR(G69="",COUNTIF(Listas!$AF$2:$AF$3,G69)&gt;0),OR(H69="",AND(ISNUMBER(H69),H69&gt;=2018,H69&lt;=2025)),OR(I69="",AND(ISNUMBER(I69),I69&gt;=1,I69&lt;=12)),OR(J69="",COUNTIF(Listas!$H$2:$H$250,J69)&gt;0),OR(L69="",AND(ISNUMBER(L69),L69&gt;0)),OR(M69="",AND(ISNUMBER(M69),M69&gt;0)),OR(N69="",AND(ISNUMBER(N69),N69&gt;=0)),OR(O69="",COUNTIF(Listas!$BC$2:$BC$3,O69)&gt;0))),"Dato inválido",IF(NOT(AND(A69&lt;&gt;"",B69&lt;&gt;"",D69&lt;&gt;"",E69&lt;&gt;"",F69&lt;&gt;"",G69&lt;&gt;"",H69&lt;&gt;"",I69&lt;&gt;"",J69&lt;&gt;"",L69&lt;&gt;"")),"Incompleta","OK")))</f>
        <v/>
      </c>
    </row>
    <row r="70">
      <c r="A70" s="23" t="n"/>
      <c r="B70" s="8" t="n"/>
      <c r="C70" s="8" t="n"/>
      <c r="D70" s="14" t="n"/>
      <c r="E70" s="8" t="n"/>
      <c r="F70" s="8" t="n"/>
      <c r="G70" s="8" t="n"/>
      <c r="H70" s="13" t="n"/>
      <c r="I70" s="13" t="n"/>
      <c r="J70" s="8" t="n"/>
      <c r="K70" s="15">
        <f>IFERROR(VLOOKUP(J70,Listas!$DK$2:$DL$250,2,FALSE),"")</f>
        <v/>
      </c>
      <c r="L70" s="14" t="n"/>
      <c r="M70" s="14" t="n"/>
      <c r="N70" s="16" t="n"/>
      <c r="O70" s="16" t="n"/>
      <c r="P70" s="8" t="n"/>
      <c r="R70" s="17">
        <f>IF(NOT(OR(A70&lt;&gt;"",B70&lt;&gt;"",C70&lt;&gt;"",D70&lt;&gt;"",E70&lt;&gt;"",F70&lt;&gt;"",G70&lt;&gt;"",H70&lt;&gt;"",I70&lt;&gt;"",J70&lt;&gt;"",L70&lt;&gt;"",M70&lt;&gt;"",N70&lt;&gt;"",O70&lt;&gt;"",P70&lt;&gt;"")),"",IF(NOT(AND(OR(A70="",LEN(A70)=10),OR(B70="",COUNTIF('2. Proyectos'!$A$5:$A$54,B70)&gt;0),OR(C70="",COUNTIF(Listas!$BX$2:$BX$76,C70)&gt;0),OR(D70="",AND(ISNUMBER(D70),D70&gt;0)),OR(E70="",COUNTIF(Listas!$AI$2:$AI$5,E70)&gt;0),OR(F70="",COUNTIF(Listas!$AL$2:$AL$3,F70)&gt;0),OR(G70="",COUNTIF(Listas!$AF$2:$AF$3,G70)&gt;0),OR(H70="",AND(ISNUMBER(H70),H70&gt;=2018,H70&lt;=2025)),OR(I70="",AND(ISNUMBER(I70),I70&gt;=1,I70&lt;=12)),OR(J70="",COUNTIF(Listas!$H$2:$H$250,J70)&gt;0),OR(L70="",AND(ISNUMBER(L70),L70&gt;0)),OR(M70="",AND(ISNUMBER(M70),M70&gt;0)),OR(N70="",AND(ISNUMBER(N70),N70&gt;=0)),OR(O70="",COUNTIF(Listas!$BC$2:$BC$3,O70)&gt;0))),"Dato inválido",IF(NOT(AND(A70&lt;&gt;"",B70&lt;&gt;"",D70&lt;&gt;"",E70&lt;&gt;"",F70&lt;&gt;"",G70&lt;&gt;"",H70&lt;&gt;"",I70&lt;&gt;"",J70&lt;&gt;"",L70&lt;&gt;"")),"Incompleta","OK")))</f>
        <v/>
      </c>
    </row>
    <row r="71">
      <c r="A71" s="24" t="n"/>
      <c r="B71" s="6" t="n"/>
      <c r="C71" s="6" t="n"/>
      <c r="D71" s="19" t="n"/>
      <c r="E71" s="6" t="n"/>
      <c r="F71" s="6" t="n"/>
      <c r="G71" s="6" t="n"/>
      <c r="H71" s="18" t="n"/>
      <c r="I71" s="18" t="n"/>
      <c r="J71" s="6" t="n"/>
      <c r="K71" s="15">
        <f>IFERROR(VLOOKUP(J71,Listas!$DK$2:$DL$250,2,FALSE),"")</f>
        <v/>
      </c>
      <c r="L71" s="19" t="n"/>
      <c r="M71" s="19" t="n"/>
      <c r="N71" s="20" t="n"/>
      <c r="O71" s="20" t="n"/>
      <c r="P71" s="6" t="n"/>
      <c r="R71" s="17">
        <f>IF(NOT(OR(A71&lt;&gt;"",B71&lt;&gt;"",C71&lt;&gt;"",D71&lt;&gt;"",E71&lt;&gt;"",F71&lt;&gt;"",G71&lt;&gt;"",H71&lt;&gt;"",I71&lt;&gt;"",J71&lt;&gt;"",L71&lt;&gt;"",M71&lt;&gt;"",N71&lt;&gt;"",O71&lt;&gt;"",P71&lt;&gt;"")),"",IF(NOT(AND(OR(A71="",LEN(A71)=10),OR(B71="",COUNTIF('2. Proyectos'!$A$5:$A$54,B71)&gt;0),OR(C71="",COUNTIF(Listas!$BX$2:$BX$76,C71)&gt;0),OR(D71="",AND(ISNUMBER(D71),D71&gt;0)),OR(E71="",COUNTIF(Listas!$AI$2:$AI$5,E71)&gt;0),OR(F71="",COUNTIF(Listas!$AL$2:$AL$3,F71)&gt;0),OR(G71="",COUNTIF(Listas!$AF$2:$AF$3,G71)&gt;0),OR(H71="",AND(ISNUMBER(H71),H71&gt;=2018,H71&lt;=2025)),OR(I71="",AND(ISNUMBER(I71),I71&gt;=1,I71&lt;=12)),OR(J71="",COUNTIF(Listas!$H$2:$H$250,J71)&gt;0),OR(L71="",AND(ISNUMBER(L71),L71&gt;0)),OR(M71="",AND(ISNUMBER(M71),M71&gt;0)),OR(N71="",AND(ISNUMBER(N71),N71&gt;=0)),OR(O71="",COUNTIF(Listas!$BC$2:$BC$3,O71)&gt;0))),"Dato inválido",IF(NOT(AND(A71&lt;&gt;"",B71&lt;&gt;"",D71&lt;&gt;"",E71&lt;&gt;"",F71&lt;&gt;"",G71&lt;&gt;"",H71&lt;&gt;"",I71&lt;&gt;"",J71&lt;&gt;"",L71&lt;&gt;"")),"Incompleta","OK")))</f>
        <v/>
      </c>
    </row>
    <row r="72">
      <c r="A72" s="23" t="n"/>
      <c r="B72" s="8" t="n"/>
      <c r="C72" s="8" t="n"/>
      <c r="D72" s="14" t="n"/>
      <c r="E72" s="8" t="n"/>
      <c r="F72" s="8" t="n"/>
      <c r="G72" s="8" t="n"/>
      <c r="H72" s="13" t="n"/>
      <c r="I72" s="13" t="n"/>
      <c r="J72" s="8" t="n"/>
      <c r="K72" s="15">
        <f>IFERROR(VLOOKUP(J72,Listas!$DK$2:$DL$250,2,FALSE),"")</f>
        <v/>
      </c>
      <c r="L72" s="14" t="n"/>
      <c r="M72" s="14" t="n"/>
      <c r="N72" s="16" t="n"/>
      <c r="O72" s="16" t="n"/>
      <c r="P72" s="8" t="n"/>
      <c r="R72" s="17">
        <f>IF(NOT(OR(A72&lt;&gt;"",B72&lt;&gt;"",C72&lt;&gt;"",D72&lt;&gt;"",E72&lt;&gt;"",F72&lt;&gt;"",G72&lt;&gt;"",H72&lt;&gt;"",I72&lt;&gt;"",J72&lt;&gt;"",L72&lt;&gt;"",M72&lt;&gt;"",N72&lt;&gt;"",O72&lt;&gt;"",P72&lt;&gt;"")),"",IF(NOT(AND(OR(A72="",LEN(A72)=10),OR(B72="",COUNTIF('2. Proyectos'!$A$5:$A$54,B72)&gt;0),OR(C72="",COUNTIF(Listas!$BX$2:$BX$76,C72)&gt;0),OR(D72="",AND(ISNUMBER(D72),D72&gt;0)),OR(E72="",COUNTIF(Listas!$AI$2:$AI$5,E72)&gt;0),OR(F72="",COUNTIF(Listas!$AL$2:$AL$3,F72)&gt;0),OR(G72="",COUNTIF(Listas!$AF$2:$AF$3,G72)&gt;0),OR(H72="",AND(ISNUMBER(H72),H72&gt;=2018,H72&lt;=2025)),OR(I72="",AND(ISNUMBER(I72),I72&gt;=1,I72&lt;=12)),OR(J72="",COUNTIF(Listas!$H$2:$H$250,J72)&gt;0),OR(L72="",AND(ISNUMBER(L72),L72&gt;0)),OR(M72="",AND(ISNUMBER(M72),M72&gt;0)),OR(N72="",AND(ISNUMBER(N72),N72&gt;=0)),OR(O72="",COUNTIF(Listas!$BC$2:$BC$3,O72)&gt;0))),"Dato inválido",IF(NOT(AND(A72&lt;&gt;"",B72&lt;&gt;"",D72&lt;&gt;"",E72&lt;&gt;"",F72&lt;&gt;"",G72&lt;&gt;"",H72&lt;&gt;"",I72&lt;&gt;"",J72&lt;&gt;"",L72&lt;&gt;"")),"Incompleta","OK")))</f>
        <v/>
      </c>
    </row>
    <row r="73">
      <c r="A73" s="24" t="n"/>
      <c r="B73" s="6" t="n"/>
      <c r="C73" s="6" t="n"/>
      <c r="D73" s="19" t="n"/>
      <c r="E73" s="6" t="n"/>
      <c r="F73" s="6" t="n"/>
      <c r="G73" s="6" t="n"/>
      <c r="H73" s="18" t="n"/>
      <c r="I73" s="18" t="n"/>
      <c r="J73" s="6" t="n"/>
      <c r="K73" s="15">
        <f>IFERROR(VLOOKUP(J73,Listas!$DK$2:$DL$250,2,FALSE),"")</f>
        <v/>
      </c>
      <c r="L73" s="19" t="n"/>
      <c r="M73" s="19" t="n"/>
      <c r="N73" s="20" t="n"/>
      <c r="O73" s="20" t="n"/>
      <c r="P73" s="6" t="n"/>
      <c r="R73" s="17">
        <f>IF(NOT(OR(A73&lt;&gt;"",B73&lt;&gt;"",C73&lt;&gt;"",D73&lt;&gt;"",E73&lt;&gt;"",F73&lt;&gt;"",G73&lt;&gt;"",H73&lt;&gt;"",I73&lt;&gt;"",J73&lt;&gt;"",L73&lt;&gt;"",M73&lt;&gt;"",N73&lt;&gt;"",O73&lt;&gt;"",P73&lt;&gt;"")),"",IF(NOT(AND(OR(A73="",LEN(A73)=10),OR(B73="",COUNTIF('2. Proyectos'!$A$5:$A$54,B73)&gt;0),OR(C73="",COUNTIF(Listas!$BX$2:$BX$76,C73)&gt;0),OR(D73="",AND(ISNUMBER(D73),D73&gt;0)),OR(E73="",COUNTIF(Listas!$AI$2:$AI$5,E73)&gt;0),OR(F73="",COUNTIF(Listas!$AL$2:$AL$3,F73)&gt;0),OR(G73="",COUNTIF(Listas!$AF$2:$AF$3,G73)&gt;0),OR(H73="",AND(ISNUMBER(H73),H73&gt;=2018,H73&lt;=2025)),OR(I73="",AND(ISNUMBER(I73),I73&gt;=1,I73&lt;=12)),OR(J73="",COUNTIF(Listas!$H$2:$H$250,J73)&gt;0),OR(L73="",AND(ISNUMBER(L73),L73&gt;0)),OR(M73="",AND(ISNUMBER(M73),M73&gt;0)),OR(N73="",AND(ISNUMBER(N73),N73&gt;=0)),OR(O73="",COUNTIF(Listas!$BC$2:$BC$3,O73)&gt;0))),"Dato inválido",IF(NOT(AND(A73&lt;&gt;"",B73&lt;&gt;"",D73&lt;&gt;"",E73&lt;&gt;"",F73&lt;&gt;"",G73&lt;&gt;"",H73&lt;&gt;"",I73&lt;&gt;"",J73&lt;&gt;"",L73&lt;&gt;"")),"Incompleta","OK")))</f>
        <v/>
      </c>
    </row>
    <row r="74">
      <c r="A74" s="23" t="n"/>
      <c r="B74" s="8" t="n"/>
      <c r="C74" s="8" t="n"/>
      <c r="D74" s="14" t="n"/>
      <c r="E74" s="8" t="n"/>
      <c r="F74" s="8" t="n"/>
      <c r="G74" s="8" t="n"/>
      <c r="H74" s="13" t="n"/>
      <c r="I74" s="13" t="n"/>
      <c r="J74" s="8" t="n"/>
      <c r="K74" s="15">
        <f>IFERROR(VLOOKUP(J74,Listas!$DK$2:$DL$250,2,FALSE),"")</f>
        <v/>
      </c>
      <c r="L74" s="14" t="n"/>
      <c r="M74" s="14" t="n"/>
      <c r="N74" s="16" t="n"/>
      <c r="O74" s="16" t="n"/>
      <c r="P74" s="8" t="n"/>
      <c r="R74" s="17">
        <f>IF(NOT(OR(A74&lt;&gt;"",B74&lt;&gt;"",C74&lt;&gt;"",D74&lt;&gt;"",E74&lt;&gt;"",F74&lt;&gt;"",G74&lt;&gt;"",H74&lt;&gt;"",I74&lt;&gt;"",J74&lt;&gt;"",L74&lt;&gt;"",M74&lt;&gt;"",N74&lt;&gt;"",O74&lt;&gt;"",P74&lt;&gt;"")),"",IF(NOT(AND(OR(A74="",LEN(A74)=10),OR(B74="",COUNTIF('2. Proyectos'!$A$5:$A$54,B74)&gt;0),OR(C74="",COUNTIF(Listas!$BX$2:$BX$76,C74)&gt;0),OR(D74="",AND(ISNUMBER(D74),D74&gt;0)),OR(E74="",COUNTIF(Listas!$AI$2:$AI$5,E74)&gt;0),OR(F74="",COUNTIF(Listas!$AL$2:$AL$3,F74)&gt;0),OR(G74="",COUNTIF(Listas!$AF$2:$AF$3,G74)&gt;0),OR(H74="",AND(ISNUMBER(H74),H74&gt;=2018,H74&lt;=2025)),OR(I74="",AND(ISNUMBER(I74),I74&gt;=1,I74&lt;=12)),OR(J74="",COUNTIF(Listas!$H$2:$H$250,J74)&gt;0),OR(L74="",AND(ISNUMBER(L74),L74&gt;0)),OR(M74="",AND(ISNUMBER(M74),M74&gt;0)),OR(N74="",AND(ISNUMBER(N74),N74&gt;=0)),OR(O74="",COUNTIF(Listas!$BC$2:$BC$3,O74)&gt;0))),"Dato inválido",IF(NOT(AND(A74&lt;&gt;"",B74&lt;&gt;"",D74&lt;&gt;"",E74&lt;&gt;"",F74&lt;&gt;"",G74&lt;&gt;"",H74&lt;&gt;"",I74&lt;&gt;"",J74&lt;&gt;"",L74&lt;&gt;"")),"Incompleta","OK")))</f>
        <v/>
      </c>
    </row>
    <row r="75">
      <c r="A75" s="24" t="n"/>
      <c r="B75" s="6" t="n"/>
      <c r="C75" s="6" t="n"/>
      <c r="D75" s="19" t="n"/>
      <c r="E75" s="6" t="n"/>
      <c r="F75" s="6" t="n"/>
      <c r="G75" s="6" t="n"/>
      <c r="H75" s="18" t="n"/>
      <c r="I75" s="18" t="n"/>
      <c r="J75" s="6" t="n"/>
      <c r="K75" s="15">
        <f>IFERROR(VLOOKUP(J75,Listas!$DK$2:$DL$250,2,FALSE),"")</f>
        <v/>
      </c>
      <c r="L75" s="19" t="n"/>
      <c r="M75" s="19" t="n"/>
      <c r="N75" s="20" t="n"/>
      <c r="O75" s="20" t="n"/>
      <c r="P75" s="6" t="n"/>
      <c r="R75" s="17">
        <f>IF(NOT(OR(A75&lt;&gt;"",B75&lt;&gt;"",C75&lt;&gt;"",D75&lt;&gt;"",E75&lt;&gt;"",F75&lt;&gt;"",G75&lt;&gt;"",H75&lt;&gt;"",I75&lt;&gt;"",J75&lt;&gt;"",L75&lt;&gt;"",M75&lt;&gt;"",N75&lt;&gt;"",O75&lt;&gt;"",P75&lt;&gt;"")),"",IF(NOT(AND(OR(A75="",LEN(A75)=10),OR(B75="",COUNTIF('2. Proyectos'!$A$5:$A$54,B75)&gt;0),OR(C75="",COUNTIF(Listas!$BX$2:$BX$76,C75)&gt;0),OR(D75="",AND(ISNUMBER(D75),D75&gt;0)),OR(E75="",COUNTIF(Listas!$AI$2:$AI$5,E75)&gt;0),OR(F75="",COUNTIF(Listas!$AL$2:$AL$3,F75)&gt;0),OR(G75="",COUNTIF(Listas!$AF$2:$AF$3,G75)&gt;0),OR(H75="",AND(ISNUMBER(H75),H75&gt;=2018,H75&lt;=2025)),OR(I75="",AND(ISNUMBER(I75),I75&gt;=1,I75&lt;=12)),OR(J75="",COUNTIF(Listas!$H$2:$H$250,J75)&gt;0),OR(L75="",AND(ISNUMBER(L75),L75&gt;0)),OR(M75="",AND(ISNUMBER(M75),M75&gt;0)),OR(N75="",AND(ISNUMBER(N75),N75&gt;=0)),OR(O75="",COUNTIF(Listas!$BC$2:$BC$3,O75)&gt;0))),"Dato inválido",IF(NOT(AND(A75&lt;&gt;"",B75&lt;&gt;"",D75&lt;&gt;"",E75&lt;&gt;"",F75&lt;&gt;"",G75&lt;&gt;"",H75&lt;&gt;"",I75&lt;&gt;"",J75&lt;&gt;"",L75&lt;&gt;"")),"Incompleta","OK")))</f>
        <v/>
      </c>
    </row>
    <row r="76">
      <c r="A76" s="23" t="n"/>
      <c r="B76" s="8" t="n"/>
      <c r="C76" s="8" t="n"/>
      <c r="D76" s="14" t="n"/>
      <c r="E76" s="8" t="n"/>
      <c r="F76" s="8" t="n"/>
      <c r="G76" s="8" t="n"/>
      <c r="H76" s="13" t="n"/>
      <c r="I76" s="13" t="n"/>
      <c r="J76" s="8" t="n"/>
      <c r="K76" s="15">
        <f>IFERROR(VLOOKUP(J76,Listas!$DK$2:$DL$250,2,FALSE),"")</f>
        <v/>
      </c>
      <c r="L76" s="14" t="n"/>
      <c r="M76" s="14" t="n"/>
      <c r="N76" s="16" t="n"/>
      <c r="O76" s="16" t="n"/>
      <c r="P76" s="8" t="n"/>
      <c r="R76" s="17">
        <f>IF(NOT(OR(A76&lt;&gt;"",B76&lt;&gt;"",C76&lt;&gt;"",D76&lt;&gt;"",E76&lt;&gt;"",F76&lt;&gt;"",G76&lt;&gt;"",H76&lt;&gt;"",I76&lt;&gt;"",J76&lt;&gt;"",L76&lt;&gt;"",M76&lt;&gt;"",N76&lt;&gt;"",O76&lt;&gt;"",P76&lt;&gt;"")),"",IF(NOT(AND(OR(A76="",LEN(A76)=10),OR(B76="",COUNTIF('2. Proyectos'!$A$5:$A$54,B76)&gt;0),OR(C76="",COUNTIF(Listas!$BX$2:$BX$76,C76)&gt;0),OR(D76="",AND(ISNUMBER(D76),D76&gt;0)),OR(E76="",COUNTIF(Listas!$AI$2:$AI$5,E76)&gt;0),OR(F76="",COUNTIF(Listas!$AL$2:$AL$3,F76)&gt;0),OR(G76="",COUNTIF(Listas!$AF$2:$AF$3,G76)&gt;0),OR(H76="",AND(ISNUMBER(H76),H76&gt;=2018,H76&lt;=2025)),OR(I76="",AND(ISNUMBER(I76),I76&gt;=1,I76&lt;=12)),OR(J76="",COUNTIF(Listas!$H$2:$H$250,J76)&gt;0),OR(L76="",AND(ISNUMBER(L76),L76&gt;0)),OR(M76="",AND(ISNUMBER(M76),M76&gt;0)),OR(N76="",AND(ISNUMBER(N76),N76&gt;=0)),OR(O76="",COUNTIF(Listas!$BC$2:$BC$3,O76)&gt;0))),"Dato inválido",IF(NOT(AND(A76&lt;&gt;"",B76&lt;&gt;"",D76&lt;&gt;"",E76&lt;&gt;"",F76&lt;&gt;"",G76&lt;&gt;"",H76&lt;&gt;"",I76&lt;&gt;"",J76&lt;&gt;"",L76&lt;&gt;"")),"Incompleta","OK")))</f>
        <v/>
      </c>
    </row>
    <row r="77">
      <c r="A77" s="24" t="n"/>
      <c r="B77" s="6" t="n"/>
      <c r="C77" s="6" t="n"/>
      <c r="D77" s="19" t="n"/>
      <c r="E77" s="6" t="n"/>
      <c r="F77" s="6" t="n"/>
      <c r="G77" s="6" t="n"/>
      <c r="H77" s="18" t="n"/>
      <c r="I77" s="18" t="n"/>
      <c r="J77" s="6" t="n"/>
      <c r="K77" s="15">
        <f>IFERROR(VLOOKUP(J77,Listas!$DK$2:$DL$250,2,FALSE),"")</f>
        <v/>
      </c>
      <c r="L77" s="19" t="n"/>
      <c r="M77" s="19" t="n"/>
      <c r="N77" s="20" t="n"/>
      <c r="O77" s="20" t="n"/>
      <c r="P77" s="6" t="n"/>
      <c r="R77" s="17">
        <f>IF(NOT(OR(A77&lt;&gt;"",B77&lt;&gt;"",C77&lt;&gt;"",D77&lt;&gt;"",E77&lt;&gt;"",F77&lt;&gt;"",G77&lt;&gt;"",H77&lt;&gt;"",I77&lt;&gt;"",J77&lt;&gt;"",L77&lt;&gt;"",M77&lt;&gt;"",N77&lt;&gt;"",O77&lt;&gt;"",P77&lt;&gt;"")),"",IF(NOT(AND(OR(A77="",LEN(A77)=10),OR(B77="",COUNTIF('2. Proyectos'!$A$5:$A$54,B77)&gt;0),OR(C77="",COUNTIF(Listas!$BX$2:$BX$76,C77)&gt;0),OR(D77="",AND(ISNUMBER(D77),D77&gt;0)),OR(E77="",COUNTIF(Listas!$AI$2:$AI$5,E77)&gt;0),OR(F77="",COUNTIF(Listas!$AL$2:$AL$3,F77)&gt;0),OR(G77="",COUNTIF(Listas!$AF$2:$AF$3,G77)&gt;0),OR(H77="",AND(ISNUMBER(H77),H77&gt;=2018,H77&lt;=2025)),OR(I77="",AND(ISNUMBER(I77),I77&gt;=1,I77&lt;=12)),OR(J77="",COUNTIF(Listas!$H$2:$H$250,J77)&gt;0),OR(L77="",AND(ISNUMBER(L77),L77&gt;0)),OR(M77="",AND(ISNUMBER(M77),M77&gt;0)),OR(N77="",AND(ISNUMBER(N77),N77&gt;=0)),OR(O77="",COUNTIF(Listas!$BC$2:$BC$3,O77)&gt;0))),"Dato inválido",IF(NOT(AND(A77&lt;&gt;"",B77&lt;&gt;"",D77&lt;&gt;"",E77&lt;&gt;"",F77&lt;&gt;"",G77&lt;&gt;"",H77&lt;&gt;"",I77&lt;&gt;"",J77&lt;&gt;"",L77&lt;&gt;"")),"Incompleta","OK")))</f>
        <v/>
      </c>
    </row>
    <row r="78">
      <c r="A78" s="23" t="n"/>
      <c r="B78" s="8" t="n"/>
      <c r="C78" s="8" t="n"/>
      <c r="D78" s="14" t="n"/>
      <c r="E78" s="8" t="n"/>
      <c r="F78" s="8" t="n"/>
      <c r="G78" s="8" t="n"/>
      <c r="H78" s="13" t="n"/>
      <c r="I78" s="13" t="n"/>
      <c r="J78" s="8" t="n"/>
      <c r="K78" s="15">
        <f>IFERROR(VLOOKUP(J78,Listas!$DK$2:$DL$250,2,FALSE),"")</f>
        <v/>
      </c>
      <c r="L78" s="14" t="n"/>
      <c r="M78" s="14" t="n"/>
      <c r="N78" s="16" t="n"/>
      <c r="O78" s="16" t="n"/>
      <c r="P78" s="8" t="n"/>
      <c r="R78" s="17">
        <f>IF(NOT(OR(A78&lt;&gt;"",B78&lt;&gt;"",C78&lt;&gt;"",D78&lt;&gt;"",E78&lt;&gt;"",F78&lt;&gt;"",G78&lt;&gt;"",H78&lt;&gt;"",I78&lt;&gt;"",J78&lt;&gt;"",L78&lt;&gt;"",M78&lt;&gt;"",N78&lt;&gt;"",O78&lt;&gt;"",P78&lt;&gt;"")),"",IF(NOT(AND(OR(A78="",LEN(A78)=10),OR(B78="",COUNTIF('2. Proyectos'!$A$5:$A$54,B78)&gt;0),OR(C78="",COUNTIF(Listas!$BX$2:$BX$76,C78)&gt;0),OR(D78="",AND(ISNUMBER(D78),D78&gt;0)),OR(E78="",COUNTIF(Listas!$AI$2:$AI$5,E78)&gt;0),OR(F78="",COUNTIF(Listas!$AL$2:$AL$3,F78)&gt;0),OR(G78="",COUNTIF(Listas!$AF$2:$AF$3,G78)&gt;0),OR(H78="",AND(ISNUMBER(H78),H78&gt;=2018,H78&lt;=2025)),OR(I78="",AND(ISNUMBER(I78),I78&gt;=1,I78&lt;=12)),OR(J78="",COUNTIF(Listas!$H$2:$H$250,J78)&gt;0),OR(L78="",AND(ISNUMBER(L78),L78&gt;0)),OR(M78="",AND(ISNUMBER(M78),M78&gt;0)),OR(N78="",AND(ISNUMBER(N78),N78&gt;=0)),OR(O78="",COUNTIF(Listas!$BC$2:$BC$3,O78)&gt;0))),"Dato inválido",IF(NOT(AND(A78&lt;&gt;"",B78&lt;&gt;"",D78&lt;&gt;"",E78&lt;&gt;"",F78&lt;&gt;"",G78&lt;&gt;"",H78&lt;&gt;"",I78&lt;&gt;"",J78&lt;&gt;"",L78&lt;&gt;"")),"Incompleta","OK")))</f>
        <v/>
      </c>
    </row>
    <row r="79">
      <c r="A79" s="24" t="n"/>
      <c r="B79" s="6" t="n"/>
      <c r="C79" s="6" t="n"/>
      <c r="D79" s="19" t="n"/>
      <c r="E79" s="6" t="n"/>
      <c r="F79" s="6" t="n"/>
      <c r="G79" s="6" t="n"/>
      <c r="H79" s="18" t="n"/>
      <c r="I79" s="18" t="n"/>
      <c r="J79" s="6" t="n"/>
      <c r="K79" s="15">
        <f>IFERROR(VLOOKUP(J79,Listas!$DK$2:$DL$250,2,FALSE),"")</f>
        <v/>
      </c>
      <c r="L79" s="19" t="n"/>
      <c r="M79" s="19" t="n"/>
      <c r="N79" s="20" t="n"/>
      <c r="O79" s="20" t="n"/>
      <c r="P79" s="6" t="n"/>
      <c r="R79" s="17">
        <f>IF(NOT(OR(A79&lt;&gt;"",B79&lt;&gt;"",C79&lt;&gt;"",D79&lt;&gt;"",E79&lt;&gt;"",F79&lt;&gt;"",G79&lt;&gt;"",H79&lt;&gt;"",I79&lt;&gt;"",J79&lt;&gt;"",L79&lt;&gt;"",M79&lt;&gt;"",N79&lt;&gt;"",O79&lt;&gt;"",P79&lt;&gt;"")),"",IF(NOT(AND(OR(A79="",LEN(A79)=10),OR(B79="",COUNTIF('2. Proyectos'!$A$5:$A$54,B79)&gt;0),OR(C79="",COUNTIF(Listas!$BX$2:$BX$76,C79)&gt;0),OR(D79="",AND(ISNUMBER(D79),D79&gt;0)),OR(E79="",COUNTIF(Listas!$AI$2:$AI$5,E79)&gt;0),OR(F79="",COUNTIF(Listas!$AL$2:$AL$3,F79)&gt;0),OR(G79="",COUNTIF(Listas!$AF$2:$AF$3,G79)&gt;0),OR(H79="",AND(ISNUMBER(H79),H79&gt;=2018,H79&lt;=2025)),OR(I79="",AND(ISNUMBER(I79),I79&gt;=1,I79&lt;=12)),OR(J79="",COUNTIF(Listas!$H$2:$H$250,J79)&gt;0),OR(L79="",AND(ISNUMBER(L79),L79&gt;0)),OR(M79="",AND(ISNUMBER(M79),M79&gt;0)),OR(N79="",AND(ISNUMBER(N79),N79&gt;=0)),OR(O79="",COUNTIF(Listas!$BC$2:$BC$3,O79)&gt;0))),"Dato inválido",IF(NOT(AND(A79&lt;&gt;"",B79&lt;&gt;"",D79&lt;&gt;"",E79&lt;&gt;"",F79&lt;&gt;"",G79&lt;&gt;"",H79&lt;&gt;"",I79&lt;&gt;"",J79&lt;&gt;"",L79&lt;&gt;"")),"Incompleta","OK")))</f>
        <v/>
      </c>
    </row>
    <row r="80">
      <c r="A80" s="23" t="n"/>
      <c r="B80" s="8" t="n"/>
      <c r="C80" s="8" t="n"/>
      <c r="D80" s="14" t="n"/>
      <c r="E80" s="8" t="n"/>
      <c r="F80" s="8" t="n"/>
      <c r="G80" s="8" t="n"/>
      <c r="H80" s="13" t="n"/>
      <c r="I80" s="13" t="n"/>
      <c r="J80" s="8" t="n"/>
      <c r="K80" s="15">
        <f>IFERROR(VLOOKUP(J80,Listas!$DK$2:$DL$250,2,FALSE),"")</f>
        <v/>
      </c>
      <c r="L80" s="14" t="n"/>
      <c r="M80" s="14" t="n"/>
      <c r="N80" s="16" t="n"/>
      <c r="O80" s="16" t="n"/>
      <c r="P80" s="8" t="n"/>
      <c r="R80" s="17">
        <f>IF(NOT(OR(A80&lt;&gt;"",B80&lt;&gt;"",C80&lt;&gt;"",D80&lt;&gt;"",E80&lt;&gt;"",F80&lt;&gt;"",G80&lt;&gt;"",H80&lt;&gt;"",I80&lt;&gt;"",J80&lt;&gt;"",L80&lt;&gt;"",M80&lt;&gt;"",N80&lt;&gt;"",O80&lt;&gt;"",P80&lt;&gt;"")),"",IF(NOT(AND(OR(A80="",LEN(A80)=10),OR(B80="",COUNTIF('2. Proyectos'!$A$5:$A$54,B80)&gt;0),OR(C80="",COUNTIF(Listas!$BX$2:$BX$76,C80)&gt;0),OR(D80="",AND(ISNUMBER(D80),D80&gt;0)),OR(E80="",COUNTIF(Listas!$AI$2:$AI$5,E80)&gt;0),OR(F80="",COUNTIF(Listas!$AL$2:$AL$3,F80)&gt;0),OR(G80="",COUNTIF(Listas!$AF$2:$AF$3,G80)&gt;0),OR(H80="",AND(ISNUMBER(H80),H80&gt;=2018,H80&lt;=2025)),OR(I80="",AND(ISNUMBER(I80),I80&gt;=1,I80&lt;=12)),OR(J80="",COUNTIF(Listas!$H$2:$H$250,J80)&gt;0),OR(L80="",AND(ISNUMBER(L80),L80&gt;0)),OR(M80="",AND(ISNUMBER(M80),M80&gt;0)),OR(N80="",AND(ISNUMBER(N80),N80&gt;=0)),OR(O80="",COUNTIF(Listas!$BC$2:$BC$3,O80)&gt;0))),"Dato inválido",IF(NOT(AND(A80&lt;&gt;"",B80&lt;&gt;"",D80&lt;&gt;"",E80&lt;&gt;"",F80&lt;&gt;"",G80&lt;&gt;"",H80&lt;&gt;"",I80&lt;&gt;"",J80&lt;&gt;"",L80&lt;&gt;"")),"Incompleta","OK")))</f>
        <v/>
      </c>
    </row>
    <row r="81">
      <c r="A81" s="24" t="n"/>
      <c r="B81" s="6" t="n"/>
      <c r="C81" s="6" t="n"/>
      <c r="D81" s="19" t="n"/>
      <c r="E81" s="6" t="n"/>
      <c r="F81" s="6" t="n"/>
      <c r="G81" s="6" t="n"/>
      <c r="H81" s="18" t="n"/>
      <c r="I81" s="18" t="n"/>
      <c r="J81" s="6" t="n"/>
      <c r="K81" s="15">
        <f>IFERROR(VLOOKUP(J81,Listas!$DK$2:$DL$250,2,FALSE),"")</f>
        <v/>
      </c>
      <c r="L81" s="19" t="n"/>
      <c r="M81" s="19" t="n"/>
      <c r="N81" s="20" t="n"/>
      <c r="O81" s="20" t="n"/>
      <c r="P81" s="6" t="n"/>
      <c r="R81" s="17">
        <f>IF(NOT(OR(A81&lt;&gt;"",B81&lt;&gt;"",C81&lt;&gt;"",D81&lt;&gt;"",E81&lt;&gt;"",F81&lt;&gt;"",G81&lt;&gt;"",H81&lt;&gt;"",I81&lt;&gt;"",J81&lt;&gt;"",L81&lt;&gt;"",M81&lt;&gt;"",N81&lt;&gt;"",O81&lt;&gt;"",P81&lt;&gt;"")),"",IF(NOT(AND(OR(A81="",LEN(A81)=10),OR(B81="",COUNTIF('2. Proyectos'!$A$5:$A$54,B81)&gt;0),OR(C81="",COUNTIF(Listas!$BX$2:$BX$76,C81)&gt;0),OR(D81="",AND(ISNUMBER(D81),D81&gt;0)),OR(E81="",COUNTIF(Listas!$AI$2:$AI$5,E81)&gt;0),OR(F81="",COUNTIF(Listas!$AL$2:$AL$3,F81)&gt;0),OR(G81="",COUNTIF(Listas!$AF$2:$AF$3,G81)&gt;0),OR(H81="",AND(ISNUMBER(H81),H81&gt;=2018,H81&lt;=2025)),OR(I81="",AND(ISNUMBER(I81),I81&gt;=1,I81&lt;=12)),OR(J81="",COUNTIF(Listas!$H$2:$H$250,J81)&gt;0),OR(L81="",AND(ISNUMBER(L81),L81&gt;0)),OR(M81="",AND(ISNUMBER(M81),M81&gt;0)),OR(N81="",AND(ISNUMBER(N81),N81&gt;=0)),OR(O81="",COUNTIF(Listas!$BC$2:$BC$3,O81)&gt;0))),"Dato inválido",IF(NOT(AND(A81&lt;&gt;"",B81&lt;&gt;"",D81&lt;&gt;"",E81&lt;&gt;"",F81&lt;&gt;"",G81&lt;&gt;"",H81&lt;&gt;"",I81&lt;&gt;"",J81&lt;&gt;"",L81&lt;&gt;"")),"Incompleta","OK")))</f>
        <v/>
      </c>
    </row>
    <row r="82">
      <c r="A82" s="23" t="n"/>
      <c r="B82" s="8" t="n"/>
      <c r="C82" s="8" t="n"/>
      <c r="D82" s="14" t="n"/>
      <c r="E82" s="8" t="n"/>
      <c r="F82" s="8" t="n"/>
      <c r="G82" s="8" t="n"/>
      <c r="H82" s="13" t="n"/>
      <c r="I82" s="13" t="n"/>
      <c r="J82" s="8" t="n"/>
      <c r="K82" s="15">
        <f>IFERROR(VLOOKUP(J82,Listas!$DK$2:$DL$250,2,FALSE),"")</f>
        <v/>
      </c>
      <c r="L82" s="14" t="n"/>
      <c r="M82" s="14" t="n"/>
      <c r="N82" s="16" t="n"/>
      <c r="O82" s="16" t="n"/>
      <c r="P82" s="8" t="n"/>
      <c r="R82" s="17">
        <f>IF(NOT(OR(A82&lt;&gt;"",B82&lt;&gt;"",C82&lt;&gt;"",D82&lt;&gt;"",E82&lt;&gt;"",F82&lt;&gt;"",G82&lt;&gt;"",H82&lt;&gt;"",I82&lt;&gt;"",J82&lt;&gt;"",L82&lt;&gt;"",M82&lt;&gt;"",N82&lt;&gt;"",O82&lt;&gt;"",P82&lt;&gt;"")),"",IF(NOT(AND(OR(A82="",LEN(A82)=10),OR(B82="",COUNTIF('2. Proyectos'!$A$5:$A$54,B82)&gt;0),OR(C82="",COUNTIF(Listas!$BX$2:$BX$76,C82)&gt;0),OR(D82="",AND(ISNUMBER(D82),D82&gt;0)),OR(E82="",COUNTIF(Listas!$AI$2:$AI$5,E82)&gt;0),OR(F82="",COUNTIF(Listas!$AL$2:$AL$3,F82)&gt;0),OR(G82="",COUNTIF(Listas!$AF$2:$AF$3,G82)&gt;0),OR(H82="",AND(ISNUMBER(H82),H82&gt;=2018,H82&lt;=2025)),OR(I82="",AND(ISNUMBER(I82),I82&gt;=1,I82&lt;=12)),OR(J82="",COUNTIF(Listas!$H$2:$H$250,J82)&gt;0),OR(L82="",AND(ISNUMBER(L82),L82&gt;0)),OR(M82="",AND(ISNUMBER(M82),M82&gt;0)),OR(N82="",AND(ISNUMBER(N82),N82&gt;=0)),OR(O82="",COUNTIF(Listas!$BC$2:$BC$3,O82)&gt;0))),"Dato inválido",IF(NOT(AND(A82&lt;&gt;"",B82&lt;&gt;"",D82&lt;&gt;"",E82&lt;&gt;"",F82&lt;&gt;"",G82&lt;&gt;"",H82&lt;&gt;"",I82&lt;&gt;"",J82&lt;&gt;"",L82&lt;&gt;"")),"Incompleta","OK")))</f>
        <v/>
      </c>
    </row>
    <row r="83">
      <c r="A83" s="24" t="n"/>
      <c r="B83" s="6" t="n"/>
      <c r="C83" s="6" t="n"/>
      <c r="D83" s="19" t="n"/>
      <c r="E83" s="6" t="n"/>
      <c r="F83" s="6" t="n"/>
      <c r="G83" s="6" t="n"/>
      <c r="H83" s="18" t="n"/>
      <c r="I83" s="18" t="n"/>
      <c r="J83" s="6" t="n"/>
      <c r="K83" s="15">
        <f>IFERROR(VLOOKUP(J83,Listas!$DK$2:$DL$250,2,FALSE),"")</f>
        <v/>
      </c>
      <c r="L83" s="19" t="n"/>
      <c r="M83" s="19" t="n"/>
      <c r="N83" s="20" t="n"/>
      <c r="O83" s="20" t="n"/>
      <c r="P83" s="6" t="n"/>
      <c r="R83" s="17">
        <f>IF(NOT(OR(A83&lt;&gt;"",B83&lt;&gt;"",C83&lt;&gt;"",D83&lt;&gt;"",E83&lt;&gt;"",F83&lt;&gt;"",G83&lt;&gt;"",H83&lt;&gt;"",I83&lt;&gt;"",J83&lt;&gt;"",L83&lt;&gt;"",M83&lt;&gt;"",N83&lt;&gt;"",O83&lt;&gt;"",P83&lt;&gt;"")),"",IF(NOT(AND(OR(A83="",LEN(A83)=10),OR(B83="",COUNTIF('2. Proyectos'!$A$5:$A$54,B83)&gt;0),OR(C83="",COUNTIF(Listas!$BX$2:$BX$76,C83)&gt;0),OR(D83="",AND(ISNUMBER(D83),D83&gt;0)),OR(E83="",COUNTIF(Listas!$AI$2:$AI$5,E83)&gt;0),OR(F83="",COUNTIF(Listas!$AL$2:$AL$3,F83)&gt;0),OR(G83="",COUNTIF(Listas!$AF$2:$AF$3,G83)&gt;0),OR(H83="",AND(ISNUMBER(H83),H83&gt;=2018,H83&lt;=2025)),OR(I83="",AND(ISNUMBER(I83),I83&gt;=1,I83&lt;=12)),OR(J83="",COUNTIF(Listas!$H$2:$H$250,J83)&gt;0),OR(L83="",AND(ISNUMBER(L83),L83&gt;0)),OR(M83="",AND(ISNUMBER(M83),M83&gt;0)),OR(N83="",AND(ISNUMBER(N83),N83&gt;=0)),OR(O83="",COUNTIF(Listas!$BC$2:$BC$3,O83)&gt;0))),"Dato inválido",IF(NOT(AND(A83&lt;&gt;"",B83&lt;&gt;"",D83&lt;&gt;"",E83&lt;&gt;"",F83&lt;&gt;"",G83&lt;&gt;"",H83&lt;&gt;"",I83&lt;&gt;"",J83&lt;&gt;"",L83&lt;&gt;"")),"Incompleta","OK")))</f>
        <v/>
      </c>
    </row>
    <row r="84">
      <c r="A84" s="23" t="n"/>
      <c r="B84" s="8" t="n"/>
      <c r="C84" s="8" t="n"/>
      <c r="D84" s="14" t="n"/>
      <c r="E84" s="8" t="n"/>
      <c r="F84" s="8" t="n"/>
      <c r="G84" s="8" t="n"/>
      <c r="H84" s="13" t="n"/>
      <c r="I84" s="13" t="n"/>
      <c r="J84" s="8" t="n"/>
      <c r="K84" s="15">
        <f>IFERROR(VLOOKUP(J84,Listas!$DK$2:$DL$250,2,FALSE),"")</f>
        <v/>
      </c>
      <c r="L84" s="14" t="n"/>
      <c r="M84" s="14" t="n"/>
      <c r="N84" s="16" t="n"/>
      <c r="O84" s="16" t="n"/>
      <c r="P84" s="8" t="n"/>
      <c r="R84" s="17">
        <f>IF(NOT(OR(A84&lt;&gt;"",B84&lt;&gt;"",C84&lt;&gt;"",D84&lt;&gt;"",E84&lt;&gt;"",F84&lt;&gt;"",G84&lt;&gt;"",H84&lt;&gt;"",I84&lt;&gt;"",J84&lt;&gt;"",L84&lt;&gt;"",M84&lt;&gt;"",N84&lt;&gt;"",O84&lt;&gt;"",P84&lt;&gt;"")),"",IF(NOT(AND(OR(A84="",LEN(A84)=10),OR(B84="",COUNTIF('2. Proyectos'!$A$5:$A$54,B84)&gt;0),OR(C84="",COUNTIF(Listas!$BX$2:$BX$76,C84)&gt;0),OR(D84="",AND(ISNUMBER(D84),D84&gt;0)),OR(E84="",COUNTIF(Listas!$AI$2:$AI$5,E84)&gt;0),OR(F84="",COUNTIF(Listas!$AL$2:$AL$3,F84)&gt;0),OR(G84="",COUNTIF(Listas!$AF$2:$AF$3,G84)&gt;0),OR(H84="",AND(ISNUMBER(H84),H84&gt;=2018,H84&lt;=2025)),OR(I84="",AND(ISNUMBER(I84),I84&gt;=1,I84&lt;=12)),OR(J84="",COUNTIF(Listas!$H$2:$H$250,J84)&gt;0),OR(L84="",AND(ISNUMBER(L84),L84&gt;0)),OR(M84="",AND(ISNUMBER(M84),M84&gt;0)),OR(N84="",AND(ISNUMBER(N84),N84&gt;=0)),OR(O84="",COUNTIF(Listas!$BC$2:$BC$3,O84)&gt;0))),"Dato inválido",IF(NOT(AND(A84&lt;&gt;"",B84&lt;&gt;"",D84&lt;&gt;"",E84&lt;&gt;"",F84&lt;&gt;"",G84&lt;&gt;"",H84&lt;&gt;"",I84&lt;&gt;"",J84&lt;&gt;"",L84&lt;&gt;"")),"Incompleta","OK")))</f>
        <v/>
      </c>
    </row>
    <row r="85">
      <c r="A85" s="24" t="n"/>
      <c r="B85" s="6" t="n"/>
      <c r="C85" s="6" t="n"/>
      <c r="D85" s="19" t="n"/>
      <c r="E85" s="6" t="n"/>
      <c r="F85" s="6" t="n"/>
      <c r="G85" s="6" t="n"/>
      <c r="H85" s="18" t="n"/>
      <c r="I85" s="18" t="n"/>
      <c r="J85" s="6" t="n"/>
      <c r="K85" s="15">
        <f>IFERROR(VLOOKUP(J85,Listas!$DK$2:$DL$250,2,FALSE),"")</f>
        <v/>
      </c>
      <c r="L85" s="19" t="n"/>
      <c r="M85" s="19" t="n"/>
      <c r="N85" s="20" t="n"/>
      <c r="O85" s="20" t="n"/>
      <c r="P85" s="6" t="n"/>
      <c r="R85" s="17">
        <f>IF(NOT(OR(A85&lt;&gt;"",B85&lt;&gt;"",C85&lt;&gt;"",D85&lt;&gt;"",E85&lt;&gt;"",F85&lt;&gt;"",G85&lt;&gt;"",H85&lt;&gt;"",I85&lt;&gt;"",J85&lt;&gt;"",L85&lt;&gt;"",M85&lt;&gt;"",N85&lt;&gt;"",O85&lt;&gt;"",P85&lt;&gt;"")),"",IF(NOT(AND(OR(A85="",LEN(A85)=10),OR(B85="",COUNTIF('2. Proyectos'!$A$5:$A$54,B85)&gt;0),OR(C85="",COUNTIF(Listas!$BX$2:$BX$76,C85)&gt;0),OR(D85="",AND(ISNUMBER(D85),D85&gt;0)),OR(E85="",COUNTIF(Listas!$AI$2:$AI$5,E85)&gt;0),OR(F85="",COUNTIF(Listas!$AL$2:$AL$3,F85)&gt;0),OR(G85="",COUNTIF(Listas!$AF$2:$AF$3,G85)&gt;0),OR(H85="",AND(ISNUMBER(H85),H85&gt;=2018,H85&lt;=2025)),OR(I85="",AND(ISNUMBER(I85),I85&gt;=1,I85&lt;=12)),OR(J85="",COUNTIF(Listas!$H$2:$H$250,J85)&gt;0),OR(L85="",AND(ISNUMBER(L85),L85&gt;0)),OR(M85="",AND(ISNUMBER(M85),M85&gt;0)),OR(N85="",AND(ISNUMBER(N85),N85&gt;=0)),OR(O85="",COUNTIF(Listas!$BC$2:$BC$3,O85)&gt;0))),"Dato inválido",IF(NOT(AND(A85&lt;&gt;"",B85&lt;&gt;"",D85&lt;&gt;"",E85&lt;&gt;"",F85&lt;&gt;"",G85&lt;&gt;"",H85&lt;&gt;"",I85&lt;&gt;"",J85&lt;&gt;"",L85&lt;&gt;"")),"Incompleta","OK")))</f>
        <v/>
      </c>
    </row>
    <row r="86">
      <c r="A86" s="23" t="n"/>
      <c r="B86" s="8" t="n"/>
      <c r="C86" s="8" t="n"/>
      <c r="D86" s="14" t="n"/>
      <c r="E86" s="8" t="n"/>
      <c r="F86" s="8" t="n"/>
      <c r="G86" s="8" t="n"/>
      <c r="H86" s="13" t="n"/>
      <c r="I86" s="13" t="n"/>
      <c r="J86" s="8" t="n"/>
      <c r="K86" s="15">
        <f>IFERROR(VLOOKUP(J86,Listas!$DK$2:$DL$250,2,FALSE),"")</f>
        <v/>
      </c>
      <c r="L86" s="14" t="n"/>
      <c r="M86" s="14" t="n"/>
      <c r="N86" s="16" t="n"/>
      <c r="O86" s="16" t="n"/>
      <c r="P86" s="8" t="n"/>
      <c r="R86" s="17">
        <f>IF(NOT(OR(A86&lt;&gt;"",B86&lt;&gt;"",C86&lt;&gt;"",D86&lt;&gt;"",E86&lt;&gt;"",F86&lt;&gt;"",G86&lt;&gt;"",H86&lt;&gt;"",I86&lt;&gt;"",J86&lt;&gt;"",L86&lt;&gt;"",M86&lt;&gt;"",N86&lt;&gt;"",O86&lt;&gt;"",P86&lt;&gt;"")),"",IF(NOT(AND(OR(A86="",LEN(A86)=10),OR(B86="",COUNTIF('2. Proyectos'!$A$5:$A$54,B86)&gt;0),OR(C86="",COUNTIF(Listas!$BX$2:$BX$76,C86)&gt;0),OR(D86="",AND(ISNUMBER(D86),D86&gt;0)),OR(E86="",COUNTIF(Listas!$AI$2:$AI$5,E86)&gt;0),OR(F86="",COUNTIF(Listas!$AL$2:$AL$3,F86)&gt;0),OR(G86="",COUNTIF(Listas!$AF$2:$AF$3,G86)&gt;0),OR(H86="",AND(ISNUMBER(H86),H86&gt;=2018,H86&lt;=2025)),OR(I86="",AND(ISNUMBER(I86),I86&gt;=1,I86&lt;=12)),OR(J86="",COUNTIF(Listas!$H$2:$H$250,J86)&gt;0),OR(L86="",AND(ISNUMBER(L86),L86&gt;0)),OR(M86="",AND(ISNUMBER(M86),M86&gt;0)),OR(N86="",AND(ISNUMBER(N86),N86&gt;=0)),OR(O86="",COUNTIF(Listas!$BC$2:$BC$3,O86)&gt;0))),"Dato inválido",IF(NOT(AND(A86&lt;&gt;"",B86&lt;&gt;"",D86&lt;&gt;"",E86&lt;&gt;"",F86&lt;&gt;"",G86&lt;&gt;"",H86&lt;&gt;"",I86&lt;&gt;"",J86&lt;&gt;"",L86&lt;&gt;"")),"Incompleta","OK")))</f>
        <v/>
      </c>
    </row>
    <row r="87">
      <c r="A87" s="24" t="n"/>
      <c r="B87" s="6" t="n"/>
      <c r="C87" s="6" t="n"/>
      <c r="D87" s="19" t="n"/>
      <c r="E87" s="6" t="n"/>
      <c r="F87" s="6" t="n"/>
      <c r="G87" s="6" t="n"/>
      <c r="H87" s="18" t="n"/>
      <c r="I87" s="18" t="n"/>
      <c r="J87" s="6" t="n"/>
      <c r="K87" s="15">
        <f>IFERROR(VLOOKUP(J87,Listas!$DK$2:$DL$250,2,FALSE),"")</f>
        <v/>
      </c>
      <c r="L87" s="19" t="n"/>
      <c r="M87" s="19" t="n"/>
      <c r="N87" s="20" t="n"/>
      <c r="O87" s="20" t="n"/>
      <c r="P87" s="6" t="n"/>
      <c r="R87" s="17">
        <f>IF(NOT(OR(A87&lt;&gt;"",B87&lt;&gt;"",C87&lt;&gt;"",D87&lt;&gt;"",E87&lt;&gt;"",F87&lt;&gt;"",G87&lt;&gt;"",H87&lt;&gt;"",I87&lt;&gt;"",J87&lt;&gt;"",L87&lt;&gt;"",M87&lt;&gt;"",N87&lt;&gt;"",O87&lt;&gt;"",P87&lt;&gt;"")),"",IF(NOT(AND(OR(A87="",LEN(A87)=10),OR(B87="",COUNTIF('2. Proyectos'!$A$5:$A$54,B87)&gt;0),OR(C87="",COUNTIF(Listas!$BX$2:$BX$76,C87)&gt;0),OR(D87="",AND(ISNUMBER(D87),D87&gt;0)),OR(E87="",COUNTIF(Listas!$AI$2:$AI$5,E87)&gt;0),OR(F87="",COUNTIF(Listas!$AL$2:$AL$3,F87)&gt;0),OR(G87="",COUNTIF(Listas!$AF$2:$AF$3,G87)&gt;0),OR(H87="",AND(ISNUMBER(H87),H87&gt;=2018,H87&lt;=2025)),OR(I87="",AND(ISNUMBER(I87),I87&gt;=1,I87&lt;=12)),OR(J87="",COUNTIF(Listas!$H$2:$H$250,J87)&gt;0),OR(L87="",AND(ISNUMBER(L87),L87&gt;0)),OR(M87="",AND(ISNUMBER(M87),M87&gt;0)),OR(N87="",AND(ISNUMBER(N87),N87&gt;=0)),OR(O87="",COUNTIF(Listas!$BC$2:$BC$3,O87)&gt;0))),"Dato inválido",IF(NOT(AND(A87&lt;&gt;"",B87&lt;&gt;"",D87&lt;&gt;"",E87&lt;&gt;"",F87&lt;&gt;"",G87&lt;&gt;"",H87&lt;&gt;"",I87&lt;&gt;"",J87&lt;&gt;"",L87&lt;&gt;"")),"Incompleta","OK")))</f>
        <v/>
      </c>
    </row>
    <row r="88">
      <c r="A88" s="23" t="n"/>
      <c r="B88" s="8" t="n"/>
      <c r="C88" s="8" t="n"/>
      <c r="D88" s="14" t="n"/>
      <c r="E88" s="8" t="n"/>
      <c r="F88" s="8" t="n"/>
      <c r="G88" s="8" t="n"/>
      <c r="H88" s="13" t="n"/>
      <c r="I88" s="13" t="n"/>
      <c r="J88" s="8" t="n"/>
      <c r="K88" s="15">
        <f>IFERROR(VLOOKUP(J88,Listas!$DK$2:$DL$250,2,FALSE),"")</f>
        <v/>
      </c>
      <c r="L88" s="14" t="n"/>
      <c r="M88" s="14" t="n"/>
      <c r="N88" s="16" t="n"/>
      <c r="O88" s="16" t="n"/>
      <c r="P88" s="8" t="n"/>
      <c r="R88" s="17">
        <f>IF(NOT(OR(A88&lt;&gt;"",B88&lt;&gt;"",C88&lt;&gt;"",D88&lt;&gt;"",E88&lt;&gt;"",F88&lt;&gt;"",G88&lt;&gt;"",H88&lt;&gt;"",I88&lt;&gt;"",J88&lt;&gt;"",L88&lt;&gt;"",M88&lt;&gt;"",N88&lt;&gt;"",O88&lt;&gt;"",P88&lt;&gt;"")),"",IF(NOT(AND(OR(A88="",LEN(A88)=10),OR(B88="",COUNTIF('2. Proyectos'!$A$5:$A$54,B88)&gt;0),OR(C88="",COUNTIF(Listas!$BX$2:$BX$76,C88)&gt;0),OR(D88="",AND(ISNUMBER(D88),D88&gt;0)),OR(E88="",COUNTIF(Listas!$AI$2:$AI$5,E88)&gt;0),OR(F88="",COUNTIF(Listas!$AL$2:$AL$3,F88)&gt;0),OR(G88="",COUNTIF(Listas!$AF$2:$AF$3,G88)&gt;0),OR(H88="",AND(ISNUMBER(H88),H88&gt;=2018,H88&lt;=2025)),OR(I88="",AND(ISNUMBER(I88),I88&gt;=1,I88&lt;=12)),OR(J88="",COUNTIF(Listas!$H$2:$H$250,J88)&gt;0),OR(L88="",AND(ISNUMBER(L88),L88&gt;0)),OR(M88="",AND(ISNUMBER(M88),M88&gt;0)),OR(N88="",AND(ISNUMBER(N88),N88&gt;=0)),OR(O88="",COUNTIF(Listas!$BC$2:$BC$3,O88)&gt;0))),"Dato inválido",IF(NOT(AND(A88&lt;&gt;"",B88&lt;&gt;"",D88&lt;&gt;"",E88&lt;&gt;"",F88&lt;&gt;"",G88&lt;&gt;"",H88&lt;&gt;"",I88&lt;&gt;"",J88&lt;&gt;"",L88&lt;&gt;"")),"Incompleta","OK")))</f>
        <v/>
      </c>
    </row>
    <row r="89">
      <c r="A89" s="24" t="n"/>
      <c r="B89" s="6" t="n"/>
      <c r="C89" s="6" t="n"/>
      <c r="D89" s="19" t="n"/>
      <c r="E89" s="6" t="n"/>
      <c r="F89" s="6" t="n"/>
      <c r="G89" s="6" t="n"/>
      <c r="H89" s="18" t="n"/>
      <c r="I89" s="18" t="n"/>
      <c r="J89" s="6" t="n"/>
      <c r="K89" s="15">
        <f>IFERROR(VLOOKUP(J89,Listas!$DK$2:$DL$250,2,FALSE),"")</f>
        <v/>
      </c>
      <c r="L89" s="19" t="n"/>
      <c r="M89" s="19" t="n"/>
      <c r="N89" s="20" t="n"/>
      <c r="O89" s="20" t="n"/>
      <c r="P89" s="6" t="n"/>
      <c r="R89" s="17">
        <f>IF(NOT(OR(A89&lt;&gt;"",B89&lt;&gt;"",C89&lt;&gt;"",D89&lt;&gt;"",E89&lt;&gt;"",F89&lt;&gt;"",G89&lt;&gt;"",H89&lt;&gt;"",I89&lt;&gt;"",J89&lt;&gt;"",L89&lt;&gt;"",M89&lt;&gt;"",N89&lt;&gt;"",O89&lt;&gt;"",P89&lt;&gt;"")),"",IF(NOT(AND(OR(A89="",LEN(A89)=10),OR(B89="",COUNTIF('2. Proyectos'!$A$5:$A$54,B89)&gt;0),OR(C89="",COUNTIF(Listas!$BX$2:$BX$76,C89)&gt;0),OR(D89="",AND(ISNUMBER(D89),D89&gt;0)),OR(E89="",COUNTIF(Listas!$AI$2:$AI$5,E89)&gt;0),OR(F89="",COUNTIF(Listas!$AL$2:$AL$3,F89)&gt;0),OR(G89="",COUNTIF(Listas!$AF$2:$AF$3,G89)&gt;0),OR(H89="",AND(ISNUMBER(H89),H89&gt;=2018,H89&lt;=2025)),OR(I89="",AND(ISNUMBER(I89),I89&gt;=1,I89&lt;=12)),OR(J89="",COUNTIF(Listas!$H$2:$H$250,J89)&gt;0),OR(L89="",AND(ISNUMBER(L89),L89&gt;0)),OR(M89="",AND(ISNUMBER(M89),M89&gt;0)),OR(N89="",AND(ISNUMBER(N89),N89&gt;=0)),OR(O89="",COUNTIF(Listas!$BC$2:$BC$3,O89)&gt;0))),"Dato inválido",IF(NOT(AND(A89&lt;&gt;"",B89&lt;&gt;"",D89&lt;&gt;"",E89&lt;&gt;"",F89&lt;&gt;"",G89&lt;&gt;"",H89&lt;&gt;"",I89&lt;&gt;"",J89&lt;&gt;"",L89&lt;&gt;"")),"Incompleta","OK")))</f>
        <v/>
      </c>
    </row>
    <row r="90">
      <c r="A90" s="23" t="n"/>
      <c r="B90" s="8" t="n"/>
      <c r="C90" s="8" t="n"/>
      <c r="D90" s="14" t="n"/>
      <c r="E90" s="8" t="n"/>
      <c r="F90" s="8" t="n"/>
      <c r="G90" s="8" t="n"/>
      <c r="H90" s="13" t="n"/>
      <c r="I90" s="13" t="n"/>
      <c r="J90" s="8" t="n"/>
      <c r="K90" s="15">
        <f>IFERROR(VLOOKUP(J90,Listas!$DK$2:$DL$250,2,FALSE),"")</f>
        <v/>
      </c>
      <c r="L90" s="14" t="n"/>
      <c r="M90" s="14" t="n"/>
      <c r="N90" s="16" t="n"/>
      <c r="O90" s="16" t="n"/>
      <c r="P90" s="8" t="n"/>
      <c r="R90" s="17">
        <f>IF(NOT(OR(A90&lt;&gt;"",B90&lt;&gt;"",C90&lt;&gt;"",D90&lt;&gt;"",E90&lt;&gt;"",F90&lt;&gt;"",G90&lt;&gt;"",H90&lt;&gt;"",I90&lt;&gt;"",J90&lt;&gt;"",L90&lt;&gt;"",M90&lt;&gt;"",N90&lt;&gt;"",O90&lt;&gt;"",P90&lt;&gt;"")),"",IF(NOT(AND(OR(A90="",LEN(A90)=10),OR(B90="",COUNTIF('2. Proyectos'!$A$5:$A$54,B90)&gt;0),OR(C90="",COUNTIF(Listas!$BX$2:$BX$76,C90)&gt;0),OR(D90="",AND(ISNUMBER(D90),D90&gt;0)),OR(E90="",COUNTIF(Listas!$AI$2:$AI$5,E90)&gt;0),OR(F90="",COUNTIF(Listas!$AL$2:$AL$3,F90)&gt;0),OR(G90="",COUNTIF(Listas!$AF$2:$AF$3,G90)&gt;0),OR(H90="",AND(ISNUMBER(H90),H90&gt;=2018,H90&lt;=2025)),OR(I90="",AND(ISNUMBER(I90),I90&gt;=1,I90&lt;=12)),OR(J90="",COUNTIF(Listas!$H$2:$H$250,J90)&gt;0),OR(L90="",AND(ISNUMBER(L90),L90&gt;0)),OR(M90="",AND(ISNUMBER(M90),M90&gt;0)),OR(N90="",AND(ISNUMBER(N90),N90&gt;=0)),OR(O90="",COUNTIF(Listas!$BC$2:$BC$3,O90)&gt;0))),"Dato inválido",IF(NOT(AND(A90&lt;&gt;"",B90&lt;&gt;"",D90&lt;&gt;"",E90&lt;&gt;"",F90&lt;&gt;"",G90&lt;&gt;"",H90&lt;&gt;"",I90&lt;&gt;"",J90&lt;&gt;"",L90&lt;&gt;"")),"Incompleta","OK")))</f>
        <v/>
      </c>
    </row>
    <row r="91">
      <c r="A91" s="24" t="n"/>
      <c r="B91" s="6" t="n"/>
      <c r="C91" s="6" t="n"/>
      <c r="D91" s="19" t="n"/>
      <c r="E91" s="6" t="n"/>
      <c r="F91" s="6" t="n"/>
      <c r="G91" s="6" t="n"/>
      <c r="H91" s="18" t="n"/>
      <c r="I91" s="18" t="n"/>
      <c r="J91" s="6" t="n"/>
      <c r="K91" s="15">
        <f>IFERROR(VLOOKUP(J91,Listas!$DK$2:$DL$250,2,FALSE),"")</f>
        <v/>
      </c>
      <c r="L91" s="19" t="n"/>
      <c r="M91" s="19" t="n"/>
      <c r="N91" s="20" t="n"/>
      <c r="O91" s="20" t="n"/>
      <c r="P91" s="6" t="n"/>
      <c r="R91" s="17">
        <f>IF(NOT(OR(A91&lt;&gt;"",B91&lt;&gt;"",C91&lt;&gt;"",D91&lt;&gt;"",E91&lt;&gt;"",F91&lt;&gt;"",G91&lt;&gt;"",H91&lt;&gt;"",I91&lt;&gt;"",J91&lt;&gt;"",L91&lt;&gt;"",M91&lt;&gt;"",N91&lt;&gt;"",O91&lt;&gt;"",P91&lt;&gt;"")),"",IF(NOT(AND(OR(A91="",LEN(A91)=10),OR(B91="",COUNTIF('2. Proyectos'!$A$5:$A$54,B91)&gt;0),OR(C91="",COUNTIF(Listas!$BX$2:$BX$76,C91)&gt;0),OR(D91="",AND(ISNUMBER(D91),D91&gt;0)),OR(E91="",COUNTIF(Listas!$AI$2:$AI$5,E91)&gt;0),OR(F91="",COUNTIF(Listas!$AL$2:$AL$3,F91)&gt;0),OR(G91="",COUNTIF(Listas!$AF$2:$AF$3,G91)&gt;0),OR(H91="",AND(ISNUMBER(H91),H91&gt;=2018,H91&lt;=2025)),OR(I91="",AND(ISNUMBER(I91),I91&gt;=1,I91&lt;=12)),OR(J91="",COUNTIF(Listas!$H$2:$H$250,J91)&gt;0),OR(L91="",AND(ISNUMBER(L91),L91&gt;0)),OR(M91="",AND(ISNUMBER(M91),M91&gt;0)),OR(N91="",AND(ISNUMBER(N91),N91&gt;=0)),OR(O91="",COUNTIF(Listas!$BC$2:$BC$3,O91)&gt;0))),"Dato inválido",IF(NOT(AND(A91&lt;&gt;"",B91&lt;&gt;"",D91&lt;&gt;"",E91&lt;&gt;"",F91&lt;&gt;"",G91&lt;&gt;"",H91&lt;&gt;"",I91&lt;&gt;"",J91&lt;&gt;"",L91&lt;&gt;"")),"Incompleta","OK")))</f>
        <v/>
      </c>
    </row>
    <row r="92">
      <c r="A92" s="23" t="n"/>
      <c r="B92" s="8" t="n"/>
      <c r="C92" s="8" t="n"/>
      <c r="D92" s="14" t="n"/>
      <c r="E92" s="8" t="n"/>
      <c r="F92" s="8" t="n"/>
      <c r="G92" s="8" t="n"/>
      <c r="H92" s="13" t="n"/>
      <c r="I92" s="13" t="n"/>
      <c r="J92" s="8" t="n"/>
      <c r="K92" s="15">
        <f>IFERROR(VLOOKUP(J92,Listas!$DK$2:$DL$250,2,FALSE),"")</f>
        <v/>
      </c>
      <c r="L92" s="14" t="n"/>
      <c r="M92" s="14" t="n"/>
      <c r="N92" s="16" t="n"/>
      <c r="O92" s="16" t="n"/>
      <c r="P92" s="8" t="n"/>
      <c r="R92" s="17">
        <f>IF(NOT(OR(A92&lt;&gt;"",B92&lt;&gt;"",C92&lt;&gt;"",D92&lt;&gt;"",E92&lt;&gt;"",F92&lt;&gt;"",G92&lt;&gt;"",H92&lt;&gt;"",I92&lt;&gt;"",J92&lt;&gt;"",L92&lt;&gt;"",M92&lt;&gt;"",N92&lt;&gt;"",O92&lt;&gt;"",P92&lt;&gt;"")),"",IF(NOT(AND(OR(A92="",LEN(A92)=10),OR(B92="",COUNTIF('2. Proyectos'!$A$5:$A$54,B92)&gt;0),OR(C92="",COUNTIF(Listas!$BX$2:$BX$76,C92)&gt;0),OR(D92="",AND(ISNUMBER(D92),D92&gt;0)),OR(E92="",COUNTIF(Listas!$AI$2:$AI$5,E92)&gt;0),OR(F92="",COUNTIF(Listas!$AL$2:$AL$3,F92)&gt;0),OR(G92="",COUNTIF(Listas!$AF$2:$AF$3,G92)&gt;0),OR(H92="",AND(ISNUMBER(H92),H92&gt;=2018,H92&lt;=2025)),OR(I92="",AND(ISNUMBER(I92),I92&gt;=1,I92&lt;=12)),OR(J92="",COUNTIF(Listas!$H$2:$H$250,J92)&gt;0),OR(L92="",AND(ISNUMBER(L92),L92&gt;0)),OR(M92="",AND(ISNUMBER(M92),M92&gt;0)),OR(N92="",AND(ISNUMBER(N92),N92&gt;=0)),OR(O92="",COUNTIF(Listas!$BC$2:$BC$3,O92)&gt;0))),"Dato inválido",IF(NOT(AND(A92&lt;&gt;"",B92&lt;&gt;"",D92&lt;&gt;"",E92&lt;&gt;"",F92&lt;&gt;"",G92&lt;&gt;"",H92&lt;&gt;"",I92&lt;&gt;"",J92&lt;&gt;"",L92&lt;&gt;"")),"Incompleta","OK")))</f>
        <v/>
      </c>
    </row>
    <row r="93">
      <c r="A93" s="24" t="n"/>
      <c r="B93" s="6" t="n"/>
      <c r="C93" s="6" t="n"/>
      <c r="D93" s="19" t="n"/>
      <c r="E93" s="6" t="n"/>
      <c r="F93" s="6" t="n"/>
      <c r="G93" s="6" t="n"/>
      <c r="H93" s="18" t="n"/>
      <c r="I93" s="18" t="n"/>
      <c r="J93" s="6" t="n"/>
      <c r="K93" s="15">
        <f>IFERROR(VLOOKUP(J93,Listas!$DK$2:$DL$250,2,FALSE),"")</f>
        <v/>
      </c>
      <c r="L93" s="19" t="n"/>
      <c r="M93" s="19" t="n"/>
      <c r="N93" s="20" t="n"/>
      <c r="O93" s="20" t="n"/>
      <c r="P93" s="6" t="n"/>
      <c r="R93" s="17">
        <f>IF(NOT(OR(A93&lt;&gt;"",B93&lt;&gt;"",C93&lt;&gt;"",D93&lt;&gt;"",E93&lt;&gt;"",F93&lt;&gt;"",G93&lt;&gt;"",H93&lt;&gt;"",I93&lt;&gt;"",J93&lt;&gt;"",L93&lt;&gt;"",M93&lt;&gt;"",N93&lt;&gt;"",O93&lt;&gt;"",P93&lt;&gt;"")),"",IF(NOT(AND(OR(A93="",LEN(A93)=10),OR(B93="",COUNTIF('2. Proyectos'!$A$5:$A$54,B93)&gt;0),OR(C93="",COUNTIF(Listas!$BX$2:$BX$76,C93)&gt;0),OR(D93="",AND(ISNUMBER(D93),D93&gt;0)),OR(E93="",COUNTIF(Listas!$AI$2:$AI$5,E93)&gt;0),OR(F93="",COUNTIF(Listas!$AL$2:$AL$3,F93)&gt;0),OR(G93="",COUNTIF(Listas!$AF$2:$AF$3,G93)&gt;0),OR(H93="",AND(ISNUMBER(H93),H93&gt;=2018,H93&lt;=2025)),OR(I93="",AND(ISNUMBER(I93),I93&gt;=1,I93&lt;=12)),OR(J93="",COUNTIF(Listas!$H$2:$H$250,J93)&gt;0),OR(L93="",AND(ISNUMBER(L93),L93&gt;0)),OR(M93="",AND(ISNUMBER(M93),M93&gt;0)),OR(N93="",AND(ISNUMBER(N93),N93&gt;=0)),OR(O93="",COUNTIF(Listas!$BC$2:$BC$3,O93)&gt;0))),"Dato inválido",IF(NOT(AND(A93&lt;&gt;"",B93&lt;&gt;"",D93&lt;&gt;"",E93&lt;&gt;"",F93&lt;&gt;"",G93&lt;&gt;"",H93&lt;&gt;"",I93&lt;&gt;"",J93&lt;&gt;"",L93&lt;&gt;"")),"Incompleta","OK")))</f>
        <v/>
      </c>
    </row>
    <row r="94">
      <c r="A94" s="23" t="n"/>
      <c r="B94" s="8" t="n"/>
      <c r="C94" s="8" t="n"/>
      <c r="D94" s="14" t="n"/>
      <c r="E94" s="8" t="n"/>
      <c r="F94" s="8" t="n"/>
      <c r="G94" s="8" t="n"/>
      <c r="H94" s="13" t="n"/>
      <c r="I94" s="13" t="n"/>
      <c r="J94" s="8" t="n"/>
      <c r="K94" s="15">
        <f>IFERROR(VLOOKUP(J94,Listas!$DK$2:$DL$250,2,FALSE),"")</f>
        <v/>
      </c>
      <c r="L94" s="14" t="n"/>
      <c r="M94" s="14" t="n"/>
      <c r="N94" s="16" t="n"/>
      <c r="O94" s="16" t="n"/>
      <c r="P94" s="8" t="n"/>
      <c r="R94" s="17">
        <f>IF(NOT(OR(A94&lt;&gt;"",B94&lt;&gt;"",C94&lt;&gt;"",D94&lt;&gt;"",E94&lt;&gt;"",F94&lt;&gt;"",G94&lt;&gt;"",H94&lt;&gt;"",I94&lt;&gt;"",J94&lt;&gt;"",L94&lt;&gt;"",M94&lt;&gt;"",N94&lt;&gt;"",O94&lt;&gt;"",P94&lt;&gt;"")),"",IF(NOT(AND(OR(A94="",LEN(A94)=10),OR(B94="",COUNTIF('2. Proyectos'!$A$5:$A$54,B94)&gt;0),OR(C94="",COUNTIF(Listas!$BX$2:$BX$76,C94)&gt;0),OR(D94="",AND(ISNUMBER(D94),D94&gt;0)),OR(E94="",COUNTIF(Listas!$AI$2:$AI$5,E94)&gt;0),OR(F94="",COUNTIF(Listas!$AL$2:$AL$3,F94)&gt;0),OR(G94="",COUNTIF(Listas!$AF$2:$AF$3,G94)&gt;0),OR(H94="",AND(ISNUMBER(H94),H94&gt;=2018,H94&lt;=2025)),OR(I94="",AND(ISNUMBER(I94),I94&gt;=1,I94&lt;=12)),OR(J94="",COUNTIF(Listas!$H$2:$H$250,J94)&gt;0),OR(L94="",AND(ISNUMBER(L94),L94&gt;0)),OR(M94="",AND(ISNUMBER(M94),M94&gt;0)),OR(N94="",AND(ISNUMBER(N94),N94&gt;=0)),OR(O94="",COUNTIF(Listas!$BC$2:$BC$3,O94)&gt;0))),"Dato inválido",IF(NOT(AND(A94&lt;&gt;"",B94&lt;&gt;"",D94&lt;&gt;"",E94&lt;&gt;"",F94&lt;&gt;"",G94&lt;&gt;"",H94&lt;&gt;"",I94&lt;&gt;"",J94&lt;&gt;"",L94&lt;&gt;"")),"Incompleta","OK")))</f>
        <v/>
      </c>
    </row>
    <row r="95">
      <c r="A95" s="24" t="n"/>
      <c r="B95" s="6" t="n"/>
      <c r="C95" s="6" t="n"/>
      <c r="D95" s="19" t="n"/>
      <c r="E95" s="6" t="n"/>
      <c r="F95" s="6" t="n"/>
      <c r="G95" s="6" t="n"/>
      <c r="H95" s="18" t="n"/>
      <c r="I95" s="18" t="n"/>
      <c r="J95" s="6" t="n"/>
      <c r="K95" s="15">
        <f>IFERROR(VLOOKUP(J95,Listas!$DK$2:$DL$250,2,FALSE),"")</f>
        <v/>
      </c>
      <c r="L95" s="19" t="n"/>
      <c r="M95" s="19" t="n"/>
      <c r="N95" s="20" t="n"/>
      <c r="O95" s="20" t="n"/>
      <c r="P95" s="6" t="n"/>
      <c r="R95" s="17">
        <f>IF(NOT(OR(A95&lt;&gt;"",B95&lt;&gt;"",C95&lt;&gt;"",D95&lt;&gt;"",E95&lt;&gt;"",F95&lt;&gt;"",G95&lt;&gt;"",H95&lt;&gt;"",I95&lt;&gt;"",J95&lt;&gt;"",L95&lt;&gt;"",M95&lt;&gt;"",N95&lt;&gt;"",O95&lt;&gt;"",P95&lt;&gt;"")),"",IF(NOT(AND(OR(A95="",LEN(A95)=10),OR(B95="",COUNTIF('2. Proyectos'!$A$5:$A$54,B95)&gt;0),OR(C95="",COUNTIF(Listas!$BX$2:$BX$76,C95)&gt;0),OR(D95="",AND(ISNUMBER(D95),D95&gt;0)),OR(E95="",COUNTIF(Listas!$AI$2:$AI$5,E95)&gt;0),OR(F95="",COUNTIF(Listas!$AL$2:$AL$3,F95)&gt;0),OR(G95="",COUNTIF(Listas!$AF$2:$AF$3,G95)&gt;0),OR(H95="",AND(ISNUMBER(H95),H95&gt;=2018,H95&lt;=2025)),OR(I95="",AND(ISNUMBER(I95),I95&gt;=1,I95&lt;=12)),OR(J95="",COUNTIF(Listas!$H$2:$H$250,J95)&gt;0),OR(L95="",AND(ISNUMBER(L95),L95&gt;0)),OR(M95="",AND(ISNUMBER(M95),M95&gt;0)),OR(N95="",AND(ISNUMBER(N95),N95&gt;=0)),OR(O95="",COUNTIF(Listas!$BC$2:$BC$3,O95)&gt;0))),"Dato inválido",IF(NOT(AND(A95&lt;&gt;"",B95&lt;&gt;"",D95&lt;&gt;"",E95&lt;&gt;"",F95&lt;&gt;"",G95&lt;&gt;"",H95&lt;&gt;"",I95&lt;&gt;"",J95&lt;&gt;"",L95&lt;&gt;"")),"Incompleta","OK")))</f>
        <v/>
      </c>
    </row>
    <row r="96">
      <c r="A96" s="23" t="n"/>
      <c r="B96" s="8" t="n"/>
      <c r="C96" s="8" t="n"/>
      <c r="D96" s="14" t="n"/>
      <c r="E96" s="8" t="n"/>
      <c r="F96" s="8" t="n"/>
      <c r="G96" s="8" t="n"/>
      <c r="H96" s="13" t="n"/>
      <c r="I96" s="13" t="n"/>
      <c r="J96" s="8" t="n"/>
      <c r="K96" s="15">
        <f>IFERROR(VLOOKUP(J96,Listas!$DK$2:$DL$250,2,FALSE),"")</f>
        <v/>
      </c>
      <c r="L96" s="14" t="n"/>
      <c r="M96" s="14" t="n"/>
      <c r="N96" s="16" t="n"/>
      <c r="O96" s="16" t="n"/>
      <c r="P96" s="8" t="n"/>
      <c r="R96" s="17">
        <f>IF(NOT(OR(A96&lt;&gt;"",B96&lt;&gt;"",C96&lt;&gt;"",D96&lt;&gt;"",E96&lt;&gt;"",F96&lt;&gt;"",G96&lt;&gt;"",H96&lt;&gt;"",I96&lt;&gt;"",J96&lt;&gt;"",L96&lt;&gt;"",M96&lt;&gt;"",N96&lt;&gt;"",O96&lt;&gt;"",P96&lt;&gt;"")),"",IF(NOT(AND(OR(A96="",LEN(A96)=10),OR(B96="",COUNTIF('2. Proyectos'!$A$5:$A$54,B96)&gt;0),OR(C96="",COUNTIF(Listas!$BX$2:$BX$76,C96)&gt;0),OR(D96="",AND(ISNUMBER(D96),D96&gt;0)),OR(E96="",COUNTIF(Listas!$AI$2:$AI$5,E96)&gt;0),OR(F96="",COUNTIF(Listas!$AL$2:$AL$3,F96)&gt;0),OR(G96="",COUNTIF(Listas!$AF$2:$AF$3,G96)&gt;0),OR(H96="",AND(ISNUMBER(H96),H96&gt;=2018,H96&lt;=2025)),OR(I96="",AND(ISNUMBER(I96),I96&gt;=1,I96&lt;=12)),OR(J96="",COUNTIF(Listas!$H$2:$H$250,J96)&gt;0),OR(L96="",AND(ISNUMBER(L96),L96&gt;0)),OR(M96="",AND(ISNUMBER(M96),M96&gt;0)),OR(N96="",AND(ISNUMBER(N96),N96&gt;=0)),OR(O96="",COUNTIF(Listas!$BC$2:$BC$3,O96)&gt;0))),"Dato inválido",IF(NOT(AND(A96&lt;&gt;"",B96&lt;&gt;"",D96&lt;&gt;"",E96&lt;&gt;"",F96&lt;&gt;"",G96&lt;&gt;"",H96&lt;&gt;"",I96&lt;&gt;"",J96&lt;&gt;"",L96&lt;&gt;"")),"Incompleta","OK")))</f>
        <v/>
      </c>
    </row>
    <row r="97">
      <c r="A97" s="24" t="n"/>
      <c r="B97" s="6" t="n"/>
      <c r="C97" s="6" t="n"/>
      <c r="D97" s="19" t="n"/>
      <c r="E97" s="6" t="n"/>
      <c r="F97" s="6" t="n"/>
      <c r="G97" s="6" t="n"/>
      <c r="H97" s="18" t="n"/>
      <c r="I97" s="18" t="n"/>
      <c r="J97" s="6" t="n"/>
      <c r="K97" s="15">
        <f>IFERROR(VLOOKUP(J97,Listas!$DK$2:$DL$250,2,FALSE),"")</f>
        <v/>
      </c>
      <c r="L97" s="19" t="n"/>
      <c r="M97" s="19" t="n"/>
      <c r="N97" s="20" t="n"/>
      <c r="O97" s="20" t="n"/>
      <c r="P97" s="6" t="n"/>
      <c r="R97" s="17">
        <f>IF(NOT(OR(A97&lt;&gt;"",B97&lt;&gt;"",C97&lt;&gt;"",D97&lt;&gt;"",E97&lt;&gt;"",F97&lt;&gt;"",G97&lt;&gt;"",H97&lt;&gt;"",I97&lt;&gt;"",J97&lt;&gt;"",L97&lt;&gt;"",M97&lt;&gt;"",N97&lt;&gt;"",O97&lt;&gt;"",P97&lt;&gt;"")),"",IF(NOT(AND(OR(A97="",LEN(A97)=10),OR(B97="",COUNTIF('2. Proyectos'!$A$5:$A$54,B97)&gt;0),OR(C97="",COUNTIF(Listas!$BX$2:$BX$76,C97)&gt;0),OR(D97="",AND(ISNUMBER(D97),D97&gt;0)),OR(E97="",COUNTIF(Listas!$AI$2:$AI$5,E97)&gt;0),OR(F97="",COUNTIF(Listas!$AL$2:$AL$3,F97)&gt;0),OR(G97="",COUNTIF(Listas!$AF$2:$AF$3,G97)&gt;0),OR(H97="",AND(ISNUMBER(H97),H97&gt;=2018,H97&lt;=2025)),OR(I97="",AND(ISNUMBER(I97),I97&gt;=1,I97&lt;=12)),OR(J97="",COUNTIF(Listas!$H$2:$H$250,J97)&gt;0),OR(L97="",AND(ISNUMBER(L97),L97&gt;0)),OR(M97="",AND(ISNUMBER(M97),M97&gt;0)),OR(N97="",AND(ISNUMBER(N97),N97&gt;=0)),OR(O97="",COUNTIF(Listas!$BC$2:$BC$3,O97)&gt;0))),"Dato inválido",IF(NOT(AND(A97&lt;&gt;"",B97&lt;&gt;"",D97&lt;&gt;"",E97&lt;&gt;"",F97&lt;&gt;"",G97&lt;&gt;"",H97&lt;&gt;"",I97&lt;&gt;"",J97&lt;&gt;"",L97&lt;&gt;"")),"Incompleta","OK")))</f>
        <v/>
      </c>
    </row>
    <row r="98">
      <c r="A98" s="23" t="n"/>
      <c r="B98" s="8" t="n"/>
      <c r="C98" s="8" t="n"/>
      <c r="D98" s="14" t="n"/>
      <c r="E98" s="8" t="n"/>
      <c r="F98" s="8" t="n"/>
      <c r="G98" s="8" t="n"/>
      <c r="H98" s="13" t="n"/>
      <c r="I98" s="13" t="n"/>
      <c r="J98" s="8" t="n"/>
      <c r="K98" s="15">
        <f>IFERROR(VLOOKUP(J98,Listas!$DK$2:$DL$250,2,FALSE),"")</f>
        <v/>
      </c>
      <c r="L98" s="14" t="n"/>
      <c r="M98" s="14" t="n"/>
      <c r="N98" s="16" t="n"/>
      <c r="O98" s="16" t="n"/>
      <c r="P98" s="8" t="n"/>
      <c r="R98" s="17">
        <f>IF(NOT(OR(A98&lt;&gt;"",B98&lt;&gt;"",C98&lt;&gt;"",D98&lt;&gt;"",E98&lt;&gt;"",F98&lt;&gt;"",G98&lt;&gt;"",H98&lt;&gt;"",I98&lt;&gt;"",J98&lt;&gt;"",L98&lt;&gt;"",M98&lt;&gt;"",N98&lt;&gt;"",O98&lt;&gt;"",P98&lt;&gt;"")),"",IF(NOT(AND(OR(A98="",LEN(A98)=10),OR(B98="",COUNTIF('2. Proyectos'!$A$5:$A$54,B98)&gt;0),OR(C98="",COUNTIF(Listas!$BX$2:$BX$76,C98)&gt;0),OR(D98="",AND(ISNUMBER(D98),D98&gt;0)),OR(E98="",COUNTIF(Listas!$AI$2:$AI$5,E98)&gt;0),OR(F98="",COUNTIF(Listas!$AL$2:$AL$3,F98)&gt;0),OR(G98="",COUNTIF(Listas!$AF$2:$AF$3,G98)&gt;0),OR(H98="",AND(ISNUMBER(H98),H98&gt;=2018,H98&lt;=2025)),OR(I98="",AND(ISNUMBER(I98),I98&gt;=1,I98&lt;=12)),OR(J98="",COUNTIF(Listas!$H$2:$H$250,J98)&gt;0),OR(L98="",AND(ISNUMBER(L98),L98&gt;0)),OR(M98="",AND(ISNUMBER(M98),M98&gt;0)),OR(N98="",AND(ISNUMBER(N98),N98&gt;=0)),OR(O98="",COUNTIF(Listas!$BC$2:$BC$3,O98)&gt;0))),"Dato inválido",IF(NOT(AND(A98&lt;&gt;"",B98&lt;&gt;"",D98&lt;&gt;"",E98&lt;&gt;"",F98&lt;&gt;"",G98&lt;&gt;"",H98&lt;&gt;"",I98&lt;&gt;"",J98&lt;&gt;"",L98&lt;&gt;"")),"Incompleta","OK")))</f>
        <v/>
      </c>
    </row>
    <row r="99">
      <c r="A99" s="24" t="n"/>
      <c r="B99" s="6" t="n"/>
      <c r="C99" s="6" t="n"/>
      <c r="D99" s="19" t="n"/>
      <c r="E99" s="6" t="n"/>
      <c r="F99" s="6" t="n"/>
      <c r="G99" s="6" t="n"/>
      <c r="H99" s="18" t="n"/>
      <c r="I99" s="18" t="n"/>
      <c r="J99" s="6" t="n"/>
      <c r="K99" s="15">
        <f>IFERROR(VLOOKUP(J99,Listas!$DK$2:$DL$250,2,FALSE),"")</f>
        <v/>
      </c>
      <c r="L99" s="19" t="n"/>
      <c r="M99" s="19" t="n"/>
      <c r="N99" s="20" t="n"/>
      <c r="O99" s="20" t="n"/>
      <c r="P99" s="6" t="n"/>
      <c r="R99" s="17">
        <f>IF(NOT(OR(A99&lt;&gt;"",B99&lt;&gt;"",C99&lt;&gt;"",D99&lt;&gt;"",E99&lt;&gt;"",F99&lt;&gt;"",G99&lt;&gt;"",H99&lt;&gt;"",I99&lt;&gt;"",J99&lt;&gt;"",L99&lt;&gt;"",M99&lt;&gt;"",N99&lt;&gt;"",O99&lt;&gt;"",P99&lt;&gt;"")),"",IF(NOT(AND(OR(A99="",LEN(A99)=10),OR(B99="",COUNTIF('2. Proyectos'!$A$5:$A$54,B99)&gt;0),OR(C99="",COUNTIF(Listas!$BX$2:$BX$76,C99)&gt;0),OR(D99="",AND(ISNUMBER(D99),D99&gt;0)),OR(E99="",COUNTIF(Listas!$AI$2:$AI$5,E99)&gt;0),OR(F99="",COUNTIF(Listas!$AL$2:$AL$3,F99)&gt;0),OR(G99="",COUNTIF(Listas!$AF$2:$AF$3,G99)&gt;0),OR(H99="",AND(ISNUMBER(H99),H99&gt;=2018,H99&lt;=2025)),OR(I99="",AND(ISNUMBER(I99),I99&gt;=1,I99&lt;=12)),OR(J99="",COUNTIF(Listas!$H$2:$H$250,J99)&gt;0),OR(L99="",AND(ISNUMBER(L99),L99&gt;0)),OR(M99="",AND(ISNUMBER(M99),M99&gt;0)),OR(N99="",AND(ISNUMBER(N99),N99&gt;=0)),OR(O99="",COUNTIF(Listas!$BC$2:$BC$3,O99)&gt;0))),"Dato inválido",IF(NOT(AND(A99&lt;&gt;"",B99&lt;&gt;"",D99&lt;&gt;"",E99&lt;&gt;"",F99&lt;&gt;"",G99&lt;&gt;"",H99&lt;&gt;"",I99&lt;&gt;"",J99&lt;&gt;"",L99&lt;&gt;"")),"Incompleta","OK")))</f>
        <v/>
      </c>
    </row>
    <row r="100">
      <c r="A100" s="23" t="n"/>
      <c r="B100" s="8" t="n"/>
      <c r="C100" s="8" t="n"/>
      <c r="D100" s="14" t="n"/>
      <c r="E100" s="8" t="n"/>
      <c r="F100" s="8" t="n"/>
      <c r="G100" s="8" t="n"/>
      <c r="H100" s="13" t="n"/>
      <c r="I100" s="13" t="n"/>
      <c r="J100" s="8" t="n"/>
      <c r="K100" s="15">
        <f>IFERROR(VLOOKUP(J100,Listas!$DK$2:$DL$250,2,FALSE),"")</f>
        <v/>
      </c>
      <c r="L100" s="14" t="n"/>
      <c r="M100" s="14" t="n"/>
      <c r="N100" s="16" t="n"/>
      <c r="O100" s="16" t="n"/>
      <c r="P100" s="8" t="n"/>
      <c r="R100" s="17">
        <f>IF(NOT(OR(A100&lt;&gt;"",B100&lt;&gt;"",C100&lt;&gt;"",D100&lt;&gt;"",E100&lt;&gt;"",F100&lt;&gt;"",G100&lt;&gt;"",H100&lt;&gt;"",I100&lt;&gt;"",J100&lt;&gt;"",L100&lt;&gt;"",M100&lt;&gt;"",N100&lt;&gt;"",O100&lt;&gt;"",P100&lt;&gt;"")),"",IF(NOT(AND(OR(A100="",LEN(A100)=10),OR(B100="",COUNTIF('2. Proyectos'!$A$5:$A$54,B100)&gt;0),OR(C100="",COUNTIF(Listas!$BX$2:$BX$76,C100)&gt;0),OR(D100="",AND(ISNUMBER(D100),D100&gt;0)),OR(E100="",COUNTIF(Listas!$AI$2:$AI$5,E100)&gt;0),OR(F100="",COUNTIF(Listas!$AL$2:$AL$3,F100)&gt;0),OR(G100="",COUNTIF(Listas!$AF$2:$AF$3,G100)&gt;0),OR(H100="",AND(ISNUMBER(H100),H100&gt;=2018,H100&lt;=2025)),OR(I100="",AND(ISNUMBER(I100),I100&gt;=1,I100&lt;=12)),OR(J100="",COUNTIF(Listas!$H$2:$H$250,J100)&gt;0),OR(L100="",AND(ISNUMBER(L100),L100&gt;0)),OR(M100="",AND(ISNUMBER(M100),M100&gt;0)),OR(N100="",AND(ISNUMBER(N100),N100&gt;=0)),OR(O100="",COUNTIF(Listas!$BC$2:$BC$3,O100)&gt;0))),"Dato inválido",IF(NOT(AND(A100&lt;&gt;"",B100&lt;&gt;"",D100&lt;&gt;"",E100&lt;&gt;"",F100&lt;&gt;"",G100&lt;&gt;"",H100&lt;&gt;"",I100&lt;&gt;"",J100&lt;&gt;"",L100&lt;&gt;"")),"Incompleta","OK")))</f>
        <v/>
      </c>
    </row>
    <row r="101">
      <c r="A101" s="24" t="n"/>
      <c r="B101" s="6" t="n"/>
      <c r="C101" s="6" t="n"/>
      <c r="D101" s="19" t="n"/>
      <c r="E101" s="6" t="n"/>
      <c r="F101" s="6" t="n"/>
      <c r="G101" s="6" t="n"/>
      <c r="H101" s="18" t="n"/>
      <c r="I101" s="18" t="n"/>
      <c r="J101" s="6" t="n"/>
      <c r="K101" s="15">
        <f>IFERROR(VLOOKUP(J101,Listas!$DK$2:$DL$250,2,FALSE),"")</f>
        <v/>
      </c>
      <c r="L101" s="19" t="n"/>
      <c r="M101" s="19" t="n"/>
      <c r="N101" s="20" t="n"/>
      <c r="O101" s="20" t="n"/>
      <c r="P101" s="6" t="n"/>
      <c r="R101" s="17">
        <f>IF(NOT(OR(A101&lt;&gt;"",B101&lt;&gt;"",C101&lt;&gt;"",D101&lt;&gt;"",E101&lt;&gt;"",F101&lt;&gt;"",G101&lt;&gt;"",H101&lt;&gt;"",I101&lt;&gt;"",J101&lt;&gt;"",L101&lt;&gt;"",M101&lt;&gt;"",N101&lt;&gt;"",O101&lt;&gt;"",P101&lt;&gt;"")),"",IF(NOT(AND(OR(A101="",LEN(A101)=10),OR(B101="",COUNTIF('2. Proyectos'!$A$5:$A$54,B101)&gt;0),OR(C101="",COUNTIF(Listas!$BX$2:$BX$76,C101)&gt;0),OR(D101="",AND(ISNUMBER(D101),D101&gt;0)),OR(E101="",COUNTIF(Listas!$AI$2:$AI$5,E101)&gt;0),OR(F101="",COUNTIF(Listas!$AL$2:$AL$3,F101)&gt;0),OR(G101="",COUNTIF(Listas!$AF$2:$AF$3,G101)&gt;0),OR(H101="",AND(ISNUMBER(H101),H101&gt;=2018,H101&lt;=2025)),OR(I101="",AND(ISNUMBER(I101),I101&gt;=1,I101&lt;=12)),OR(J101="",COUNTIF(Listas!$H$2:$H$250,J101)&gt;0),OR(L101="",AND(ISNUMBER(L101),L101&gt;0)),OR(M101="",AND(ISNUMBER(M101),M101&gt;0)),OR(N101="",AND(ISNUMBER(N101),N101&gt;=0)),OR(O101="",COUNTIF(Listas!$BC$2:$BC$3,O101)&gt;0))),"Dato inválido",IF(NOT(AND(A101&lt;&gt;"",B101&lt;&gt;"",D101&lt;&gt;"",E101&lt;&gt;"",F101&lt;&gt;"",G101&lt;&gt;"",H101&lt;&gt;"",I101&lt;&gt;"",J101&lt;&gt;"",L101&lt;&gt;"")),"Incompleta","OK")))</f>
        <v/>
      </c>
    </row>
    <row r="102">
      <c r="A102" s="23" t="n"/>
      <c r="B102" s="8" t="n"/>
      <c r="C102" s="8" t="n"/>
      <c r="D102" s="14" t="n"/>
      <c r="E102" s="8" t="n"/>
      <c r="F102" s="8" t="n"/>
      <c r="G102" s="8" t="n"/>
      <c r="H102" s="13" t="n"/>
      <c r="I102" s="13" t="n"/>
      <c r="J102" s="8" t="n"/>
      <c r="K102" s="15">
        <f>IFERROR(VLOOKUP(J102,Listas!$DK$2:$DL$250,2,FALSE),"")</f>
        <v/>
      </c>
      <c r="L102" s="14" t="n"/>
      <c r="M102" s="14" t="n"/>
      <c r="N102" s="16" t="n"/>
      <c r="O102" s="16" t="n"/>
      <c r="P102" s="8" t="n"/>
      <c r="R102" s="17">
        <f>IF(NOT(OR(A102&lt;&gt;"",B102&lt;&gt;"",C102&lt;&gt;"",D102&lt;&gt;"",E102&lt;&gt;"",F102&lt;&gt;"",G102&lt;&gt;"",H102&lt;&gt;"",I102&lt;&gt;"",J102&lt;&gt;"",L102&lt;&gt;"",M102&lt;&gt;"",N102&lt;&gt;"",O102&lt;&gt;"",P102&lt;&gt;"")),"",IF(NOT(AND(OR(A102="",LEN(A102)=10),OR(B102="",COUNTIF('2. Proyectos'!$A$5:$A$54,B102)&gt;0),OR(C102="",COUNTIF(Listas!$BX$2:$BX$76,C102)&gt;0),OR(D102="",AND(ISNUMBER(D102),D102&gt;0)),OR(E102="",COUNTIF(Listas!$AI$2:$AI$5,E102)&gt;0),OR(F102="",COUNTIF(Listas!$AL$2:$AL$3,F102)&gt;0),OR(G102="",COUNTIF(Listas!$AF$2:$AF$3,G102)&gt;0),OR(H102="",AND(ISNUMBER(H102),H102&gt;=2018,H102&lt;=2025)),OR(I102="",AND(ISNUMBER(I102),I102&gt;=1,I102&lt;=12)),OR(J102="",COUNTIF(Listas!$H$2:$H$250,J102)&gt;0),OR(L102="",AND(ISNUMBER(L102),L102&gt;0)),OR(M102="",AND(ISNUMBER(M102),M102&gt;0)),OR(N102="",AND(ISNUMBER(N102),N102&gt;=0)),OR(O102="",COUNTIF(Listas!$BC$2:$BC$3,O102)&gt;0))),"Dato inválido",IF(NOT(AND(A102&lt;&gt;"",B102&lt;&gt;"",D102&lt;&gt;"",E102&lt;&gt;"",F102&lt;&gt;"",G102&lt;&gt;"",H102&lt;&gt;"",I102&lt;&gt;"",J102&lt;&gt;"",L102&lt;&gt;"")),"Incompleta","OK")))</f>
        <v/>
      </c>
    </row>
    <row r="103">
      <c r="A103" s="24" t="n"/>
      <c r="B103" s="6" t="n"/>
      <c r="C103" s="6" t="n"/>
      <c r="D103" s="19" t="n"/>
      <c r="E103" s="6" t="n"/>
      <c r="F103" s="6" t="n"/>
      <c r="G103" s="6" t="n"/>
      <c r="H103" s="18" t="n"/>
      <c r="I103" s="18" t="n"/>
      <c r="J103" s="6" t="n"/>
      <c r="K103" s="15">
        <f>IFERROR(VLOOKUP(J103,Listas!$DK$2:$DL$250,2,FALSE),"")</f>
        <v/>
      </c>
      <c r="L103" s="19" t="n"/>
      <c r="M103" s="19" t="n"/>
      <c r="N103" s="20" t="n"/>
      <c r="O103" s="20" t="n"/>
      <c r="P103" s="6" t="n"/>
      <c r="R103" s="17">
        <f>IF(NOT(OR(A103&lt;&gt;"",B103&lt;&gt;"",C103&lt;&gt;"",D103&lt;&gt;"",E103&lt;&gt;"",F103&lt;&gt;"",G103&lt;&gt;"",H103&lt;&gt;"",I103&lt;&gt;"",J103&lt;&gt;"",L103&lt;&gt;"",M103&lt;&gt;"",N103&lt;&gt;"",O103&lt;&gt;"",P103&lt;&gt;"")),"",IF(NOT(AND(OR(A103="",LEN(A103)=10),OR(B103="",COUNTIF('2. Proyectos'!$A$5:$A$54,B103)&gt;0),OR(C103="",COUNTIF(Listas!$BX$2:$BX$76,C103)&gt;0),OR(D103="",AND(ISNUMBER(D103),D103&gt;0)),OR(E103="",COUNTIF(Listas!$AI$2:$AI$5,E103)&gt;0),OR(F103="",COUNTIF(Listas!$AL$2:$AL$3,F103)&gt;0),OR(G103="",COUNTIF(Listas!$AF$2:$AF$3,G103)&gt;0),OR(H103="",AND(ISNUMBER(H103),H103&gt;=2018,H103&lt;=2025)),OR(I103="",AND(ISNUMBER(I103),I103&gt;=1,I103&lt;=12)),OR(J103="",COUNTIF(Listas!$H$2:$H$250,J103)&gt;0),OR(L103="",AND(ISNUMBER(L103),L103&gt;0)),OR(M103="",AND(ISNUMBER(M103),M103&gt;0)),OR(N103="",AND(ISNUMBER(N103),N103&gt;=0)),OR(O103="",COUNTIF(Listas!$BC$2:$BC$3,O103)&gt;0))),"Dato inválido",IF(NOT(AND(A103&lt;&gt;"",B103&lt;&gt;"",D103&lt;&gt;"",E103&lt;&gt;"",F103&lt;&gt;"",G103&lt;&gt;"",H103&lt;&gt;"",I103&lt;&gt;"",J103&lt;&gt;"",L103&lt;&gt;"")),"Incompleta","OK")))</f>
        <v/>
      </c>
    </row>
    <row r="104">
      <c r="A104" s="23" t="n"/>
      <c r="B104" s="8" t="n"/>
      <c r="C104" s="8" t="n"/>
      <c r="D104" s="14" t="n"/>
      <c r="E104" s="8" t="n"/>
      <c r="F104" s="8" t="n"/>
      <c r="G104" s="8" t="n"/>
      <c r="H104" s="13" t="n"/>
      <c r="I104" s="13" t="n"/>
      <c r="J104" s="8" t="n"/>
      <c r="K104" s="15">
        <f>IFERROR(VLOOKUP(J104,Listas!$DK$2:$DL$250,2,FALSE),"")</f>
        <v/>
      </c>
      <c r="L104" s="14" t="n"/>
      <c r="M104" s="14" t="n"/>
      <c r="N104" s="16" t="n"/>
      <c r="O104" s="16" t="n"/>
      <c r="P104" s="8" t="n"/>
      <c r="R104" s="17">
        <f>IF(NOT(OR(A104&lt;&gt;"",B104&lt;&gt;"",C104&lt;&gt;"",D104&lt;&gt;"",E104&lt;&gt;"",F104&lt;&gt;"",G104&lt;&gt;"",H104&lt;&gt;"",I104&lt;&gt;"",J104&lt;&gt;"",L104&lt;&gt;"",M104&lt;&gt;"",N104&lt;&gt;"",O104&lt;&gt;"",P104&lt;&gt;"")),"",IF(NOT(AND(OR(A104="",LEN(A104)=10),OR(B104="",COUNTIF('2. Proyectos'!$A$5:$A$54,B104)&gt;0),OR(C104="",COUNTIF(Listas!$BX$2:$BX$76,C104)&gt;0),OR(D104="",AND(ISNUMBER(D104),D104&gt;0)),OR(E104="",COUNTIF(Listas!$AI$2:$AI$5,E104)&gt;0),OR(F104="",COUNTIF(Listas!$AL$2:$AL$3,F104)&gt;0),OR(G104="",COUNTIF(Listas!$AF$2:$AF$3,G104)&gt;0),OR(H104="",AND(ISNUMBER(H104),H104&gt;=2018,H104&lt;=2025)),OR(I104="",AND(ISNUMBER(I104),I104&gt;=1,I104&lt;=12)),OR(J104="",COUNTIF(Listas!$H$2:$H$250,J104)&gt;0),OR(L104="",AND(ISNUMBER(L104),L104&gt;0)),OR(M104="",AND(ISNUMBER(M104),M104&gt;0)),OR(N104="",AND(ISNUMBER(N104),N104&gt;=0)),OR(O104="",COUNTIF(Listas!$BC$2:$BC$3,O104)&gt;0))),"Dato inválido",IF(NOT(AND(A104&lt;&gt;"",B104&lt;&gt;"",D104&lt;&gt;"",E104&lt;&gt;"",F104&lt;&gt;"",G104&lt;&gt;"",H104&lt;&gt;"",I104&lt;&gt;"",J104&lt;&gt;"",L104&lt;&gt;"")),"Incompleta","OK")))</f>
        <v/>
      </c>
    </row>
    <row r="105">
      <c r="A105" s="24" t="n"/>
      <c r="B105" s="6" t="n"/>
      <c r="C105" s="6" t="n"/>
      <c r="D105" s="19" t="n"/>
      <c r="E105" s="6" t="n"/>
      <c r="F105" s="6" t="n"/>
      <c r="G105" s="6" t="n"/>
      <c r="H105" s="18" t="n"/>
      <c r="I105" s="18" t="n"/>
      <c r="J105" s="6" t="n"/>
      <c r="K105" s="15">
        <f>IFERROR(VLOOKUP(J105,Listas!$DK$2:$DL$250,2,FALSE),"")</f>
        <v/>
      </c>
      <c r="L105" s="19" t="n"/>
      <c r="M105" s="19" t="n"/>
      <c r="N105" s="20" t="n"/>
      <c r="O105" s="20" t="n"/>
      <c r="P105" s="6" t="n"/>
      <c r="R105" s="17">
        <f>IF(NOT(OR(A105&lt;&gt;"",B105&lt;&gt;"",C105&lt;&gt;"",D105&lt;&gt;"",E105&lt;&gt;"",F105&lt;&gt;"",G105&lt;&gt;"",H105&lt;&gt;"",I105&lt;&gt;"",J105&lt;&gt;"",L105&lt;&gt;"",M105&lt;&gt;"",N105&lt;&gt;"",O105&lt;&gt;"",P105&lt;&gt;"")),"",IF(NOT(AND(OR(A105="",LEN(A105)=10),OR(B105="",COUNTIF('2. Proyectos'!$A$5:$A$54,B105)&gt;0),OR(C105="",COUNTIF(Listas!$BX$2:$BX$76,C105)&gt;0),OR(D105="",AND(ISNUMBER(D105),D105&gt;0)),OR(E105="",COUNTIF(Listas!$AI$2:$AI$5,E105)&gt;0),OR(F105="",COUNTIF(Listas!$AL$2:$AL$3,F105)&gt;0),OR(G105="",COUNTIF(Listas!$AF$2:$AF$3,G105)&gt;0),OR(H105="",AND(ISNUMBER(H105),H105&gt;=2018,H105&lt;=2025)),OR(I105="",AND(ISNUMBER(I105),I105&gt;=1,I105&lt;=12)),OR(J105="",COUNTIF(Listas!$H$2:$H$250,J105)&gt;0),OR(L105="",AND(ISNUMBER(L105),L105&gt;0)),OR(M105="",AND(ISNUMBER(M105),M105&gt;0)),OR(N105="",AND(ISNUMBER(N105),N105&gt;=0)),OR(O105="",COUNTIF(Listas!$BC$2:$BC$3,O105)&gt;0))),"Dato inválido",IF(NOT(AND(A105&lt;&gt;"",B105&lt;&gt;"",D105&lt;&gt;"",E105&lt;&gt;"",F105&lt;&gt;"",G105&lt;&gt;"",H105&lt;&gt;"",I105&lt;&gt;"",J105&lt;&gt;"",L105&lt;&gt;"")),"Incompleta","OK")))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A2:R2"/>
    <mergeCell ref="P4"/>
    <mergeCell ref="A1:R1"/>
    <mergeCell ref="H4:O4"/>
    <mergeCell ref="A4:C4"/>
    <mergeCell ref="D4:G4"/>
  </mergeCells>
  <conditionalFormatting sqref="R6:R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4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=Listas!$BX$2:$BX$76</formula1>
    </dataValidation>
    <dataValidation sqref="D6:D105" showDropDown="0" showInputMessage="0" showErrorMessage="1" allowBlank="1" errorTitle="Valor inválido" error="Debe ser un número mayor que cero." type="decimal" operator="greaterThan">
      <formula1>0</formula1>
    </dataValidation>
    <dataValidation sqref="E6:E105" showDropDown="0" showInputMessage="0" showErrorMessage="1" allowBlank="1" errorTitle="Fuera de catálogo" error="Seleccione un valor de la lista." type="list">
      <formula1>=Listas!$AI$2:$AI$5</formula1>
    </dataValidation>
    <dataValidation sqref="F6:F105" showDropDown="0" showInputMessage="0" showErrorMessage="1" allowBlank="1" errorTitle="Fuera de catálogo" error="Seleccione un valor de la lista." type="list">
      <formula1>=Listas!$AL$2:$AL$3</formula1>
    </dataValidation>
    <dataValidation sqref="G6:G105" showDropDown="0" showInputMessage="0" showErrorMessage="1" allowBlank="1" errorTitle="Fuera de catálogo" error="Seleccione un valor de la lista." type="list">
      <formula1>=Listas!$AF$2:$AF$3</formula1>
    </dataValidation>
    <dataValidation sqref="H6:H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I6:I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J6:J105" showDropDown="0" showInputMessage="0" showErrorMessage="1" allowBlank="1" errorTitle="Fuera de catálogo" error="Seleccione un valor de la lista." type="list">
      <formula1>=Listas!$H$2:$H$250</formula1>
    </dataValidation>
    <dataValidation sqref="L6:L105" showDropDown="0" showInputMessage="0" showErrorMessage="1" allowBlank="1" errorTitle="Valor inválido" error="Debe ser un número mayor que cero." type="decimal" operator="greaterThan">
      <formula1>0</formula1>
    </dataValidation>
    <dataValidation sqref="M6:M105" showDropDown="0" showInputMessage="0" showErrorMessage="1" allowBlank="1" errorTitle="Valor inválido" error="Debe ser un número mayor que cero." type="decimal" operator="greaterThan">
      <formula1>0</formula1>
    </dataValidation>
    <dataValidation sqref="N6:N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O6:O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 1 tiene 10 caracteres alfanuméricos (Circular 029/2018)." type="custom">
      <formula1>=LEN(A6)=10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R2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26" customWidth="1" min="3" max="3"/>
    <col width="15" customWidth="1" min="4" max="4"/>
    <col width="78" customWidth="1" min="5" max="5"/>
  </cols>
  <sheetData>
    <row r="1" ht="24" customHeight="1">
      <c r="A1" s="1" t="inlineStr">
        <is>
          <t>Definiciones de columnas</t>
        </is>
      </c>
    </row>
    <row r="2">
      <c r="A2" s="2" t="inlineStr">
        <is>
          <t>Plantilla de recolección de información de los Operadores de Red</t>
        </is>
      </c>
    </row>
    <row r="4">
      <c r="A4" s="25" t="inlineStr">
        <is>
          <t>Hoja</t>
        </is>
      </c>
      <c r="B4" s="25" t="inlineStr">
        <is>
          <t>Bloque</t>
        </is>
      </c>
      <c r="C4" s="25" t="inlineStr">
        <is>
          <t>Columna</t>
        </is>
      </c>
      <c r="D4" s="25" t="inlineStr">
        <is>
          <t>Sección</t>
        </is>
      </c>
      <c r="E4" s="25" t="inlineStr">
        <is>
          <t>Definición</t>
        </is>
      </c>
    </row>
    <row r="5">
      <c r="A5" s="26" t="inlineStr">
        <is>
          <t>F4. Transformadores de potencia</t>
        </is>
      </c>
      <c r="B5" s="26" t="inlineStr">
        <is>
          <t>—</t>
        </is>
      </c>
      <c r="C5" s="26" t="inlineStr">
        <is>
          <t>IUA</t>
        </is>
      </c>
      <c r="D5" s="26" t="inlineStr">
        <is>
          <t>Identificación</t>
        </is>
      </c>
      <c r="E5" s="26" t="inlineStr">
        <is>
          <t>Identificador Único del Activo (IUA), según el formato de la Circular CREG 029 de 2018. Doce caracteres numéricos en niveles 2, 3 y 4; diez caracteres alfanuméricos en nivel 1.</t>
        </is>
      </c>
    </row>
    <row r="6">
      <c r="A6" s="27" t="inlineStr">
        <is>
          <t>F4. Transformadores de potencia</t>
        </is>
      </c>
      <c r="B6" s="27" t="inlineStr">
        <is>
          <t>—</t>
        </is>
      </c>
      <c r="C6" s="27" t="inlineStr">
        <is>
          <t>Código proyecto</t>
        </is>
      </c>
      <c r="D6" s="27" t="inlineStr">
        <is>
          <t>Identificación</t>
        </is>
      </c>
      <c r="E6" s="27" t="inlineStr">
        <is>
          <t>Proyecto al que pertenece el activo.</t>
        </is>
      </c>
    </row>
    <row r="7">
      <c r="A7" s="26" t="inlineStr">
        <is>
          <t>F4. Transformadores de potencia</t>
        </is>
      </c>
      <c r="B7" s="26" t="inlineStr">
        <is>
          <t>—</t>
        </is>
      </c>
      <c r="C7" s="26" t="inlineStr">
        <is>
          <t>Subestación (IUS)</t>
        </is>
      </c>
      <c r="D7" s="26" t="inlineStr">
        <is>
          <t>Identificación</t>
        </is>
      </c>
      <c r="E7" s="26" t="inlineStr">
        <is>
          <t>Identificador de la subestación.</t>
        </is>
      </c>
    </row>
    <row r="8">
      <c r="A8" s="27" t="inlineStr">
        <is>
          <t>F4. Transformadores de potencia</t>
        </is>
      </c>
      <c r="B8" s="27" t="inlineStr">
        <is>
          <t>—</t>
        </is>
      </c>
      <c r="C8" s="27" t="inlineStr">
        <is>
          <t>UC reportada</t>
        </is>
      </c>
      <c r="D8" s="27" t="inlineStr">
        <is>
          <t>Identificación</t>
        </is>
      </c>
      <c r="E8" s="27" t="inlineStr">
        <is>
          <t>Unidad Constructiva reportada o asociada.</t>
        </is>
      </c>
    </row>
    <row r="9">
      <c r="A9" s="26" t="inlineStr">
        <is>
          <t>F4. Transformadores de potencia</t>
        </is>
      </c>
      <c r="B9" s="26" t="inlineStr">
        <is>
          <t>—</t>
        </is>
      </c>
      <c r="C9" s="26" t="inlineStr">
        <is>
          <t>Capacidad (MVA)</t>
        </is>
      </c>
      <c r="D9" s="26" t="inlineStr">
        <is>
          <t>Característica</t>
        </is>
      </c>
      <c r="E9" s="26" t="inlineStr">
        <is>
          <t>Capacidad en MVA.</t>
        </is>
      </c>
    </row>
    <row r="10">
      <c r="A10" s="27" t="inlineStr">
        <is>
          <t>F4. Transformadores de potencia</t>
        </is>
      </c>
      <c r="B10" s="27" t="inlineStr">
        <is>
          <t>—</t>
        </is>
      </c>
      <c r="C10" s="27" t="inlineStr">
        <is>
          <t>Tipo</t>
        </is>
      </c>
      <c r="D10" s="27" t="inlineStr">
        <is>
          <t>Característica</t>
        </is>
      </c>
      <c r="E10" s="27" t="inlineStr">
        <is>
          <t>Tipo de transformador (AM/T/TT).</t>
        </is>
      </c>
    </row>
    <row r="11">
      <c r="A11" s="26" t="inlineStr">
        <is>
          <t>F4. Transformadores de potencia</t>
        </is>
      </c>
      <c r="B11" s="26" t="inlineStr">
        <is>
          <t>—</t>
        </is>
      </c>
      <c r="C11" s="26" t="inlineStr">
        <is>
          <t>Voltaje alta tensión (kV)</t>
        </is>
      </c>
      <c r="D11" s="26" t="inlineStr">
        <is>
          <t>Característica</t>
        </is>
      </c>
      <c r="E11" s="26" t="inlineStr">
        <is>
          <t>Voltaje de alta tensión (kV).</t>
        </is>
      </c>
    </row>
    <row r="12">
      <c r="A12" s="27" t="inlineStr">
        <is>
          <t>F4. Transformadores de potencia</t>
        </is>
      </c>
      <c r="B12" s="27" t="inlineStr">
        <is>
          <t>—</t>
        </is>
      </c>
      <c r="C12" s="27" t="inlineStr">
        <is>
          <t>Voltaje baja tensión 1 (kV)</t>
        </is>
      </c>
      <c r="D12" s="27" t="inlineStr">
        <is>
          <t>Característica</t>
        </is>
      </c>
      <c r="E12" s="27" t="inlineStr">
        <is>
          <t>Voltaje de baja tensión 1 (kV).</t>
        </is>
      </c>
    </row>
    <row r="13">
      <c r="A13" s="26" t="inlineStr">
        <is>
          <t>F4. Transformadores de potencia</t>
        </is>
      </c>
      <c r="B13" s="26" t="inlineStr">
        <is>
          <t>—</t>
        </is>
      </c>
      <c r="C13" s="26" t="inlineStr">
        <is>
          <t>Voltaje baja tensión 2 (kV)</t>
        </is>
      </c>
      <c r="D13" s="26" t="inlineStr">
        <is>
          <t>Característica</t>
        </is>
      </c>
      <c r="E13" s="26" t="inlineStr">
        <is>
          <t>Voltaje de baja tensión 2 (kV).</t>
        </is>
      </c>
    </row>
    <row r="14">
      <c r="A14" s="27" t="inlineStr">
        <is>
          <t>F4. Transformadores de potencia</t>
        </is>
      </c>
      <c r="B14" s="27" t="inlineStr">
        <is>
          <t>—</t>
        </is>
      </c>
      <c r="C14" s="27" t="inlineStr">
        <is>
          <t>Año de compra</t>
        </is>
      </c>
      <c r="D14" s="27" t="inlineStr">
        <is>
          <t>Compra</t>
        </is>
      </c>
      <c r="E14" s="27" t="inlineStr">
        <is>
          <t>Año de compra.</t>
        </is>
      </c>
    </row>
    <row r="15">
      <c r="A15" s="26" t="inlineStr">
        <is>
          <t>F4. Transformadores de potencia</t>
        </is>
      </c>
      <c r="B15" s="26" t="inlineStr">
        <is>
          <t>—</t>
        </is>
      </c>
      <c r="C15" s="26" t="inlineStr">
        <is>
          <t>Mes de compra</t>
        </is>
      </c>
      <c r="D15" s="26" t="inlineStr">
        <is>
          <t>Compra</t>
        </is>
      </c>
      <c r="E15" s="26" t="inlineStr">
        <is>
          <t>Mes de compra.</t>
        </is>
      </c>
    </row>
    <row r="16">
      <c r="A16" s="27" t="inlineStr">
        <is>
          <t>F4. Transformadores de potencia</t>
        </is>
      </c>
      <c r="B16" s="27" t="inlineStr">
        <is>
          <t>—</t>
        </is>
      </c>
      <c r="C16" s="27" t="inlineStr">
        <is>
          <t>País de origen</t>
        </is>
      </c>
      <c r="D16" s="27" t="inlineStr">
        <is>
          <t>Compra</t>
        </is>
      </c>
      <c r="E16" s="27" t="inlineStr">
        <is>
          <t>País de origen.</t>
        </is>
      </c>
    </row>
    <row r="17">
      <c r="A17" s="26" t="inlineStr">
        <is>
          <t>F4. Transformadores de potencia</t>
        </is>
      </c>
      <c r="B17" s="26" t="inlineStr">
        <is>
          <t>—</t>
        </is>
      </c>
      <c r="C17" s="26" t="inlineStr">
        <is>
          <t>Moneda</t>
        </is>
      </c>
      <c r="D17" s="26" t="inlineStr">
        <is>
          <t>Compra</t>
        </is>
      </c>
      <c r="E17" s="26" t="inlineStr">
        <is>
          <t>Moneda del valor de compra.</t>
        </is>
      </c>
    </row>
    <row r="18">
      <c r="A18" s="27" t="inlineStr">
        <is>
          <t>F4. Transformadores de potencia</t>
        </is>
      </c>
      <c r="B18" s="27" t="inlineStr">
        <is>
          <t>—</t>
        </is>
      </c>
      <c r="C18" s="27" t="inlineStr">
        <is>
          <t>Valor de compra (DDP)</t>
        </is>
      </c>
      <c r="D18" s="27" t="inlineStr">
        <is>
          <t>Compra</t>
        </is>
      </c>
      <c r="E18" s="27" t="inlineStr">
        <is>
          <t>Valor de compra del activo (DDP), en la moneda y país declarados en este mismo registro (moneda_id, pais_origen_id).</t>
        </is>
      </c>
    </row>
    <row r="19">
      <c r="A19" s="26" t="inlineStr">
        <is>
          <t>F4. Transformadores de potencia</t>
        </is>
      </c>
      <c r="B19" s="26" t="inlineStr">
        <is>
          <t>—</t>
        </is>
      </c>
      <c r="C19" s="26" t="inlineStr">
        <is>
          <t>Costo instalación (COP)</t>
        </is>
      </c>
      <c r="D19" s="26" t="inlineStr">
        <is>
          <t>Compra</t>
        </is>
      </c>
      <c r="E19" s="26" t="inlineStr">
        <is>
          <t>Costo de instalación del activo, en pesos colombianos (COP).</t>
        </is>
      </c>
    </row>
    <row r="20">
      <c r="A20" s="27" t="inlineStr">
        <is>
          <t>F4. Transformadores de potencia</t>
        </is>
      </c>
      <c r="B20" s="27" t="inlineStr">
        <is>
          <t>—</t>
        </is>
      </c>
      <c r="C20" s="27" t="inlineStr">
        <is>
          <t>Metodología costo instalación</t>
        </is>
      </c>
      <c r="D20" s="27" t="inlineStr">
        <is>
          <t>Compra</t>
        </is>
      </c>
      <c r="E20" s="27" t="inlineStr">
        <is>
          <t>Seleccione «Costos propios» si la instalación la ejecutó la empresa con recursos propios; de lo contrario, seleccione «Contrato externo».</t>
        </is>
      </c>
    </row>
    <row r="21">
      <c r="A21" s="26" t="inlineStr">
        <is>
          <t>F4. Transformadores de potencia</t>
        </is>
      </c>
      <c r="B21" s="26" t="inlineStr">
        <is>
          <t>—</t>
        </is>
      </c>
      <c r="C21" s="26" t="inlineStr">
        <is>
          <t>Observaciones</t>
        </is>
      </c>
      <c r="D21" s="26" t="inlineStr">
        <is>
          <t>General</t>
        </is>
      </c>
      <c r="E21" s="26" t="inlineStr">
        <is>
          <t>Observaciones del Operador de Red.</t>
        </is>
      </c>
    </row>
    <row r="22">
      <c r="A22" s="27" t="inlineStr">
        <is>
          <t>F5. Compensaciones</t>
        </is>
      </c>
      <c r="B22" s="27" t="inlineStr">
        <is>
          <t>—</t>
        </is>
      </c>
      <c r="C22" s="27" t="inlineStr">
        <is>
          <t>IUA</t>
        </is>
      </c>
      <c r="D22" s="27" t="inlineStr">
        <is>
          <t>Identificación</t>
        </is>
      </c>
      <c r="E22" s="27" t="inlineStr">
        <is>
          <t>Identificador Único del Activo (IUA), según el formato de la Circular CREG 029 de 2018. Doce caracteres numéricos en niveles 2, 3 y 4; diez caracteres alfanuméricos en nivel 1.</t>
        </is>
      </c>
    </row>
    <row r="23">
      <c r="A23" s="26" t="inlineStr">
        <is>
          <t>F5. Compensaciones</t>
        </is>
      </c>
      <c r="B23" s="26" t="inlineStr">
        <is>
          <t>—</t>
        </is>
      </c>
      <c r="C23" s="26" t="inlineStr">
        <is>
          <t>Código proyecto</t>
        </is>
      </c>
      <c r="D23" s="26" t="inlineStr">
        <is>
          <t>Identificación</t>
        </is>
      </c>
      <c r="E23" s="26" t="inlineStr">
        <is>
          <t>Proyecto al que pertenece el activo.</t>
        </is>
      </c>
    </row>
    <row r="24">
      <c r="A24" s="27" t="inlineStr">
        <is>
          <t>F5. Compensaciones</t>
        </is>
      </c>
      <c r="B24" s="27" t="inlineStr">
        <is>
          <t>—</t>
        </is>
      </c>
      <c r="C24" s="27" t="inlineStr">
        <is>
          <t>Subestación (IUS)</t>
        </is>
      </c>
      <c r="D24" s="27" t="inlineStr">
        <is>
          <t>Identificación</t>
        </is>
      </c>
      <c r="E24" s="27" t="inlineStr">
        <is>
          <t>Identificador de la subestación.</t>
        </is>
      </c>
    </row>
    <row r="25">
      <c r="A25" s="26" t="inlineStr">
        <is>
          <t>F5. Compensaciones</t>
        </is>
      </c>
      <c r="B25" s="26" t="inlineStr">
        <is>
          <t>—</t>
        </is>
      </c>
      <c r="C25" s="26" t="inlineStr">
        <is>
          <t>UC reportada</t>
        </is>
      </c>
      <c r="D25" s="26" t="inlineStr">
        <is>
          <t>Identificación</t>
        </is>
      </c>
      <c r="E25" s="26" t="inlineStr">
        <is>
          <t>Unidad Constructiva reportada o asociada.</t>
        </is>
      </c>
    </row>
    <row r="26">
      <c r="A26" s="27" t="inlineStr">
        <is>
          <t>F5. Compensaciones</t>
        </is>
      </c>
      <c r="B26" s="27" t="inlineStr">
        <is>
          <t>—</t>
        </is>
      </c>
      <c r="C26" s="27" t="inlineStr">
        <is>
          <t>Voltaje (kV)</t>
        </is>
      </c>
      <c r="D26" s="27" t="inlineStr">
        <is>
          <t>Característica</t>
        </is>
      </c>
      <c r="E26" s="27" t="inlineStr">
        <is>
          <t>Voltaje (kV).</t>
        </is>
      </c>
    </row>
    <row r="27">
      <c r="A27" s="26" t="inlineStr">
        <is>
          <t>F5. Compensaciones</t>
        </is>
      </c>
      <c r="B27" s="26" t="inlineStr">
        <is>
          <t>—</t>
        </is>
      </c>
      <c r="C27" s="26" t="inlineStr">
        <is>
          <t>Nivel de tensión</t>
        </is>
      </c>
      <c r="D27" s="26" t="inlineStr">
        <is>
          <t>Característica</t>
        </is>
      </c>
      <c r="E27" s="26" t="inlineStr">
        <is>
          <t>Nivel de tensión de asignación de costo (N1-N4). Se asigna de forma automática según el valor de tensión suministrado.</t>
        </is>
      </c>
    </row>
    <row r="28">
      <c r="A28" s="27" t="inlineStr">
        <is>
          <t>F5. Compensaciones</t>
        </is>
      </c>
      <c r="B28" s="27" t="inlineStr">
        <is>
          <t>—</t>
        </is>
      </c>
      <c r="C28" s="27" t="inlineStr">
        <is>
          <t>Capacidad (MVAr)</t>
        </is>
      </c>
      <c r="D28" s="27" t="inlineStr">
        <is>
          <t>Característica</t>
        </is>
      </c>
      <c r="E28" s="27" t="inlineStr">
        <is>
          <t>Capacidad en MVAr.</t>
        </is>
      </c>
    </row>
    <row r="29">
      <c r="A29" s="26" t="inlineStr">
        <is>
          <t>F5. Compensaciones</t>
        </is>
      </c>
      <c r="B29" s="26" t="inlineStr">
        <is>
          <t>—</t>
        </is>
      </c>
      <c r="C29" s="26" t="inlineStr">
        <is>
          <t>Tipo</t>
        </is>
      </c>
      <c r="D29" s="26" t="inlineStr">
        <is>
          <t>Característica</t>
        </is>
      </c>
      <c r="E29" s="26" t="inlineStr">
        <is>
          <t>Tipo de compensación (D/E).</t>
        </is>
      </c>
    </row>
    <row r="30">
      <c r="A30" s="27" t="inlineStr">
        <is>
          <t>F5. Compensaciones</t>
        </is>
      </c>
      <c r="B30" s="27" t="inlineStr">
        <is>
          <t>—</t>
        </is>
      </c>
      <c r="C30" s="27" t="inlineStr">
        <is>
          <t>Capacidad mínima por módulo (kVAr)</t>
        </is>
      </c>
      <c r="D30" s="27" t="inlineStr">
        <is>
          <t>Característica</t>
        </is>
      </c>
      <c r="E30" s="27" t="inlineStr">
        <is>
          <t>Capacidad mínima del módulo (kVAr).</t>
        </is>
      </c>
    </row>
    <row r="31">
      <c r="A31" s="26" t="inlineStr">
        <is>
          <t>F5. Compensaciones</t>
        </is>
      </c>
      <c r="B31" s="26" t="inlineStr">
        <is>
          <t>—</t>
        </is>
      </c>
      <c r="C31" s="26" t="inlineStr">
        <is>
          <t>Año de compra</t>
        </is>
      </c>
      <c r="D31" s="26" t="inlineStr">
        <is>
          <t>Compra</t>
        </is>
      </c>
      <c r="E31" s="26" t="inlineStr">
        <is>
          <t>Año de compra.</t>
        </is>
      </c>
    </row>
    <row r="32">
      <c r="A32" s="27" t="inlineStr">
        <is>
          <t>F5. Compensaciones</t>
        </is>
      </c>
      <c r="B32" s="27" t="inlineStr">
        <is>
          <t>—</t>
        </is>
      </c>
      <c r="C32" s="27" t="inlineStr">
        <is>
          <t>Mes de compra</t>
        </is>
      </c>
      <c r="D32" s="27" t="inlineStr">
        <is>
          <t>Compra</t>
        </is>
      </c>
      <c r="E32" s="27" t="inlineStr">
        <is>
          <t>Mes de compra.</t>
        </is>
      </c>
    </row>
    <row r="33">
      <c r="A33" s="26" t="inlineStr">
        <is>
          <t>F5. Compensaciones</t>
        </is>
      </c>
      <c r="B33" s="26" t="inlineStr">
        <is>
          <t>—</t>
        </is>
      </c>
      <c r="C33" s="26" t="inlineStr">
        <is>
          <t>País de origen</t>
        </is>
      </c>
      <c r="D33" s="26" t="inlineStr">
        <is>
          <t>Compra</t>
        </is>
      </c>
      <c r="E33" s="26" t="inlineStr">
        <is>
          <t>País de origen.</t>
        </is>
      </c>
    </row>
    <row r="34">
      <c r="A34" s="27" t="inlineStr">
        <is>
          <t>F5. Compensaciones</t>
        </is>
      </c>
      <c r="B34" s="27" t="inlineStr">
        <is>
          <t>—</t>
        </is>
      </c>
      <c r="C34" s="27" t="inlineStr">
        <is>
          <t>Moneda</t>
        </is>
      </c>
      <c r="D34" s="27" t="inlineStr">
        <is>
          <t>Compra</t>
        </is>
      </c>
      <c r="E34" s="27" t="inlineStr">
        <is>
          <t>Moneda del valor de compra.</t>
        </is>
      </c>
    </row>
    <row r="35">
      <c r="A35" s="26" t="inlineStr">
        <is>
          <t>F5. Compensaciones</t>
        </is>
      </c>
      <c r="B35" s="26" t="inlineStr">
        <is>
          <t>—</t>
        </is>
      </c>
      <c r="C35" s="26" t="inlineStr">
        <is>
          <t>Valor de compra (DDP)</t>
        </is>
      </c>
      <c r="D35" s="26" t="inlineStr">
        <is>
          <t>Compra</t>
        </is>
      </c>
      <c r="E35" s="26" t="inlineStr">
        <is>
          <t>Valor de compra del activo (DDP), en la moneda y país declarados en este mismo registro (moneda_id, pais_origen_id).</t>
        </is>
      </c>
    </row>
    <row r="36">
      <c r="A36" s="27" t="inlineStr">
        <is>
          <t>F5. Compensaciones</t>
        </is>
      </c>
      <c r="B36" s="27" t="inlineStr">
        <is>
          <t>—</t>
        </is>
      </c>
      <c r="C36" s="27" t="inlineStr">
        <is>
          <t>Costo instalación (COP)</t>
        </is>
      </c>
      <c r="D36" s="27" t="inlineStr">
        <is>
          <t>Compra</t>
        </is>
      </c>
      <c r="E36" s="27" t="inlineStr">
        <is>
          <t>Costo de instalación del activo, en pesos colombianos (COP).</t>
        </is>
      </c>
    </row>
    <row r="37">
      <c r="A37" s="26" t="inlineStr">
        <is>
          <t>F5. Compensaciones</t>
        </is>
      </c>
      <c r="B37" s="26" t="inlineStr">
        <is>
          <t>—</t>
        </is>
      </c>
      <c r="C37" s="26" t="inlineStr">
        <is>
          <t>Metodología costo instalación</t>
        </is>
      </c>
      <c r="D37" s="26" t="inlineStr">
        <is>
          <t>Compra</t>
        </is>
      </c>
      <c r="E37" s="26" t="inlineStr">
        <is>
          <t>Seleccione «Costos propios» si la instalación la ejecutó la empresa con recursos propios; de lo contrario, seleccione «Contrato externo».</t>
        </is>
      </c>
    </row>
    <row r="38">
      <c r="A38" s="27" t="inlineStr">
        <is>
          <t>F5. Compensaciones</t>
        </is>
      </c>
      <c r="B38" s="27" t="inlineStr">
        <is>
          <t>—</t>
        </is>
      </c>
      <c r="C38" s="27" t="inlineStr">
        <is>
          <t>Observaciones</t>
        </is>
      </c>
      <c r="D38" s="27" t="inlineStr">
        <is>
          <t>General</t>
        </is>
      </c>
      <c r="E38" s="27" t="inlineStr">
        <is>
          <t>Observaciones del Operador de Red.</t>
        </is>
      </c>
    </row>
    <row r="39">
      <c r="A39" s="26" t="inlineStr">
        <is>
          <t>F6. Subestaciones</t>
        </is>
      </c>
      <c r="B39" s="26" t="inlineStr">
        <is>
          <t>—</t>
        </is>
      </c>
      <c r="C39" s="26" t="inlineStr">
        <is>
          <t>IUA elemento</t>
        </is>
      </c>
      <c r="D39" s="26" t="inlineStr">
        <is>
          <t>Identificación</t>
        </is>
      </c>
      <c r="E39" s="26" t="inlineStr">
        <is>
          <t>Identificador Único del Activo (IUA), según el formato de la Circular CREG 029 de 2018. Doce caracteres numéricos en niveles 2, 3 y 4; diez caracteres alfanuméricos en nivel 1.</t>
        </is>
      </c>
    </row>
    <row r="40">
      <c r="A40" s="27" t="inlineStr">
        <is>
          <t>F6. Subestaciones</t>
        </is>
      </c>
      <c r="B40" s="27" t="inlineStr">
        <is>
          <t>—</t>
        </is>
      </c>
      <c r="C40" s="27" t="inlineStr">
        <is>
          <t>Código proyecto</t>
        </is>
      </c>
      <c r="D40" s="27" t="inlineStr">
        <is>
          <t>Identificación</t>
        </is>
      </c>
      <c r="E40" s="27" t="inlineStr">
        <is>
          <t>Proyecto al que pertenece el activo.</t>
        </is>
      </c>
    </row>
    <row r="41">
      <c r="A41" s="26" t="inlineStr">
        <is>
          <t>F6. Subestaciones</t>
        </is>
      </c>
      <c r="B41" s="26" t="inlineStr">
        <is>
          <t>—</t>
        </is>
      </c>
      <c r="C41" s="26" t="inlineStr">
        <is>
          <t>Subestación (IUS)</t>
        </is>
      </c>
      <c r="D41" s="26" t="inlineStr">
        <is>
          <t>Identificación</t>
        </is>
      </c>
      <c r="E41" s="26" t="inlineStr">
        <is>
          <t>Identificador de la subestación.</t>
        </is>
      </c>
    </row>
    <row r="42">
      <c r="A42" s="27" t="inlineStr">
        <is>
          <t>F6. Subestaciones</t>
        </is>
      </c>
      <c r="B42" s="27" t="inlineStr">
        <is>
          <t>—</t>
        </is>
      </c>
      <c r="C42" s="27" t="inlineStr">
        <is>
          <t>UC reportada</t>
        </is>
      </c>
      <c r="D42" s="27" t="inlineStr">
        <is>
          <t>Identificación</t>
        </is>
      </c>
      <c r="E42" s="27" t="inlineStr">
        <is>
          <t>Unidad Constructiva reportada o asociada.</t>
        </is>
      </c>
    </row>
    <row r="43">
      <c r="A43" s="26" t="inlineStr">
        <is>
          <t>F6. Subestaciones</t>
        </is>
      </c>
      <c r="B43" s="26" t="inlineStr">
        <is>
          <t>—</t>
        </is>
      </c>
      <c r="C43" s="26" t="inlineStr">
        <is>
          <t>Elemento</t>
        </is>
      </c>
      <c r="D43" s="26" t="inlineStr">
        <is>
          <t>Característica</t>
        </is>
      </c>
      <c r="E43" s="26" t="inlineStr">
        <is>
          <t>Elemento base de subestación.</t>
        </is>
      </c>
    </row>
    <row r="44">
      <c r="A44" s="27" t="inlineStr">
        <is>
          <t>F6. Subestaciones</t>
        </is>
      </c>
      <c r="B44" s="27" t="inlineStr">
        <is>
          <t>—</t>
        </is>
      </c>
      <c r="C44" s="27" t="inlineStr">
        <is>
          <t>Tensión (kV)</t>
        </is>
      </c>
      <c r="D44" s="27" t="inlineStr">
        <is>
          <t>Característica</t>
        </is>
      </c>
      <c r="E44" s="27" t="inlineStr">
        <is>
          <t>Tensión exacta del activo en kV (p. ej. 34,5; 115; 230; 500).</t>
        </is>
      </c>
    </row>
    <row r="45">
      <c r="A45" s="26" t="inlineStr">
        <is>
          <t>F6. Subestaciones</t>
        </is>
      </c>
      <c r="B45" s="26" t="inlineStr">
        <is>
          <t>—</t>
        </is>
      </c>
      <c r="C45" s="26" t="inlineStr">
        <is>
          <t>Nivel de tensión asociado</t>
        </is>
      </c>
      <c r="D45" s="26" t="inlineStr">
        <is>
          <t>Característica</t>
        </is>
      </c>
      <c r="E45" s="26" t="inlineStr">
        <is>
          <t>Nivel de tensión de asignación de costo (N1-N4). Se asigna de forma automática según el valor de tensión suministrado.</t>
        </is>
      </c>
    </row>
    <row r="46">
      <c r="A46" s="27" t="inlineStr">
        <is>
          <t>F6. Subestaciones</t>
        </is>
      </c>
      <c r="B46" s="27" t="inlineStr">
        <is>
          <t>—</t>
        </is>
      </c>
      <c r="C46" s="27" t="inlineStr">
        <is>
          <t>Coherencia elemento–tensión</t>
        </is>
      </c>
      <c r="D46" s="27" t="inlineStr">
        <is>
          <t>Característica</t>
        </is>
      </c>
      <c r="E46" s="27" t="inlineStr">
        <is>
          <t>Verifica automáticamente que la tensión sea coherente con el elemento seleccionado.</t>
        </is>
      </c>
    </row>
    <row r="47">
      <c r="A47" s="26" t="inlineStr">
        <is>
          <t>F6. Subestaciones</t>
        </is>
      </c>
      <c r="B47" s="26" t="inlineStr">
        <is>
          <t>—</t>
        </is>
      </c>
      <c r="C47" s="26" t="inlineStr">
        <is>
          <t>Especificación</t>
        </is>
      </c>
      <c r="D47" s="26" t="inlineStr">
        <is>
          <t>Característica</t>
        </is>
      </c>
      <c r="E47" s="26" t="inlineStr">
        <is>
          <t>Otra especificación principal del elemento que no se haya diligenciado en las columnas anteriores.</t>
        </is>
      </c>
    </row>
    <row r="48">
      <c r="A48" s="27" t="inlineStr">
        <is>
          <t>F6. Subestaciones</t>
        </is>
      </c>
      <c r="B48" s="27" t="inlineStr">
        <is>
          <t>—</t>
        </is>
      </c>
      <c r="C48" s="27" t="inlineStr">
        <is>
          <t>Año de compra</t>
        </is>
      </c>
      <c r="D48" s="27" t="inlineStr">
        <is>
          <t>Compra</t>
        </is>
      </c>
      <c r="E48" s="27" t="inlineStr">
        <is>
          <t>Año de compra.</t>
        </is>
      </c>
    </row>
    <row r="49">
      <c r="A49" s="26" t="inlineStr">
        <is>
          <t>F6. Subestaciones</t>
        </is>
      </c>
      <c r="B49" s="26" t="inlineStr">
        <is>
          <t>—</t>
        </is>
      </c>
      <c r="C49" s="26" t="inlineStr">
        <is>
          <t>Mes de compra</t>
        </is>
      </c>
      <c r="D49" s="26" t="inlineStr">
        <is>
          <t>Compra</t>
        </is>
      </c>
      <c r="E49" s="26" t="inlineStr">
        <is>
          <t>Mes de compra.</t>
        </is>
      </c>
    </row>
    <row r="50">
      <c r="A50" s="27" t="inlineStr">
        <is>
          <t>F6. Subestaciones</t>
        </is>
      </c>
      <c r="B50" s="27" t="inlineStr">
        <is>
          <t>—</t>
        </is>
      </c>
      <c r="C50" s="27" t="inlineStr">
        <is>
          <t>País de origen</t>
        </is>
      </c>
      <c r="D50" s="27" t="inlineStr">
        <is>
          <t>Compra</t>
        </is>
      </c>
      <c r="E50" s="27" t="inlineStr">
        <is>
          <t>País de origen.</t>
        </is>
      </c>
    </row>
    <row r="51">
      <c r="A51" s="26" t="inlineStr">
        <is>
          <t>F6. Subestaciones</t>
        </is>
      </c>
      <c r="B51" s="26" t="inlineStr">
        <is>
          <t>—</t>
        </is>
      </c>
      <c r="C51" s="26" t="inlineStr">
        <is>
          <t>Moneda</t>
        </is>
      </c>
      <c r="D51" s="26" t="inlineStr">
        <is>
          <t>Compra</t>
        </is>
      </c>
      <c r="E51" s="26" t="inlineStr">
        <is>
          <t>Moneda del valor de compra.</t>
        </is>
      </c>
    </row>
    <row r="52">
      <c r="A52" s="27" t="inlineStr">
        <is>
          <t>F6. Subestaciones</t>
        </is>
      </c>
      <c r="B52" s="27" t="inlineStr">
        <is>
          <t>—</t>
        </is>
      </c>
      <c r="C52" s="27" t="inlineStr">
        <is>
          <t>Valor de compra (DDP)</t>
        </is>
      </c>
      <c r="D52" s="27" t="inlineStr">
        <is>
          <t>Compra</t>
        </is>
      </c>
      <c r="E52" s="27" t="inlineStr">
        <is>
          <t>Valor de compra del activo (DDP), en la moneda y país declarados en este mismo registro (moneda_id, pais_origen_id).</t>
        </is>
      </c>
    </row>
    <row r="53">
      <c r="A53" s="26" t="inlineStr">
        <is>
          <t>F6. Subestaciones</t>
        </is>
      </c>
      <c r="B53" s="26" t="inlineStr">
        <is>
          <t>—</t>
        </is>
      </c>
      <c r="C53" s="26" t="inlineStr">
        <is>
          <t>Costo instalación (COP)</t>
        </is>
      </c>
      <c r="D53" s="26" t="inlineStr">
        <is>
          <t>Compra</t>
        </is>
      </c>
      <c r="E53" s="26" t="inlineStr">
        <is>
          <t>Costo de instalación del activo, en pesos colombianos (COP).</t>
        </is>
      </c>
    </row>
    <row r="54">
      <c r="A54" s="27" t="inlineStr">
        <is>
          <t>F6. Subestaciones</t>
        </is>
      </c>
      <c r="B54" s="27" t="inlineStr">
        <is>
          <t>—</t>
        </is>
      </c>
      <c r="C54" s="27" t="inlineStr">
        <is>
          <t>Metodología costo instalación</t>
        </is>
      </c>
      <c r="D54" s="27" t="inlineStr">
        <is>
          <t>Compra</t>
        </is>
      </c>
      <c r="E54" s="27" t="inlineStr">
        <is>
          <t>Seleccione «Costos propios» si la instalación la ejecutó la empresa con recursos propios; de lo contrario, seleccione «Contrato externo».</t>
        </is>
      </c>
    </row>
    <row r="55">
      <c r="A55" s="26" t="inlineStr">
        <is>
          <t>F6. Subestaciones</t>
        </is>
      </c>
      <c r="B55" s="26" t="inlineStr">
        <is>
          <t>—</t>
        </is>
      </c>
      <c r="C55" s="26" t="inlineStr">
        <is>
          <t>Observaciones</t>
        </is>
      </c>
      <c r="D55" s="26" t="inlineStr">
        <is>
          <t>General</t>
        </is>
      </c>
      <c r="E55" s="26" t="inlineStr">
        <is>
          <t>Observaciones del Operador de Red.</t>
        </is>
      </c>
    </row>
    <row r="56">
      <c r="A56" s="27" t="inlineStr">
        <is>
          <t>F7. Líneas - Apoyos</t>
        </is>
      </c>
      <c r="B56" s="27" t="inlineStr">
        <is>
          <t>—</t>
        </is>
      </c>
      <c r="C56" s="27" t="inlineStr">
        <is>
          <t>IUL asociado</t>
        </is>
      </c>
      <c r="D56" s="27" t="inlineStr">
        <is>
          <t>Identificación</t>
        </is>
      </c>
      <c r="E56" s="27" t="inlineStr">
        <is>
          <t>Identificador de la línea/red asociada.</t>
        </is>
      </c>
    </row>
    <row r="57">
      <c r="A57" s="26" t="inlineStr">
        <is>
          <t>F7. Líneas - Apoyos</t>
        </is>
      </c>
      <c r="B57" s="26" t="inlineStr">
        <is>
          <t>—</t>
        </is>
      </c>
      <c r="C57" s="26" t="inlineStr">
        <is>
          <t>Código proyecto</t>
        </is>
      </c>
      <c r="D57" s="26" t="inlineStr">
        <is>
          <t>Identificación</t>
        </is>
      </c>
      <c r="E57" s="26" t="inlineStr">
        <is>
          <t>Proyecto al que pertenece el activo.</t>
        </is>
      </c>
    </row>
    <row r="58">
      <c r="A58" s="27" t="inlineStr">
        <is>
          <t>F7. Líneas - Apoyos</t>
        </is>
      </c>
      <c r="B58" s="27" t="inlineStr">
        <is>
          <t>—</t>
        </is>
      </c>
      <c r="C58" s="27" t="inlineStr">
        <is>
          <t>UC reportada</t>
        </is>
      </c>
      <c r="D58" s="27" t="inlineStr">
        <is>
          <t>Identificación</t>
        </is>
      </c>
      <c r="E58" s="27" t="inlineStr">
        <is>
          <t>Unidad Constructiva reportada o asociada.</t>
        </is>
      </c>
    </row>
    <row r="59">
      <c r="A59" s="26" t="inlineStr">
        <is>
          <t>F7. Líneas - Apoyos</t>
        </is>
      </c>
      <c r="B59" s="26" t="inlineStr">
        <is>
          <t>—</t>
        </is>
      </c>
      <c r="C59" s="26" t="inlineStr">
        <is>
          <t>Tensión (kV)</t>
        </is>
      </c>
      <c r="D59" s="26" t="inlineStr">
        <is>
          <t>Característica</t>
        </is>
      </c>
      <c r="E59" s="26" t="inlineStr">
        <is>
          <t>Tensión exacta del activo en kV (p. ej. 34,5; 115; 230; 500).</t>
        </is>
      </c>
    </row>
    <row r="60">
      <c r="A60" s="27" t="inlineStr">
        <is>
          <t>F7. Líneas - Apoyos</t>
        </is>
      </c>
      <c r="B60" s="27" t="inlineStr">
        <is>
          <t>—</t>
        </is>
      </c>
      <c r="C60" s="27" t="inlineStr">
        <is>
          <t>Nivel de tensión</t>
        </is>
      </c>
      <c r="D60" s="27" t="inlineStr">
        <is>
          <t>Característica</t>
        </is>
      </c>
      <c r="E60" s="27" t="inlineStr">
        <is>
          <t>Nivel de tensión de asignación de costo (N1-N4). Se asigna de forma automática según el valor de tensión suministrado.</t>
        </is>
      </c>
    </row>
    <row r="61">
      <c r="A61" s="26" t="inlineStr">
        <is>
          <t>F7. Líneas - Apoyos</t>
        </is>
      </c>
      <c r="B61" s="26" t="inlineStr">
        <is>
          <t>—</t>
        </is>
      </c>
      <c r="C61" s="26" t="inlineStr">
        <is>
          <t>Tipo de apoyo</t>
        </is>
      </c>
      <c r="D61" s="26" t="inlineStr">
        <is>
          <t>Característica</t>
        </is>
      </c>
      <c r="E61" s="26" t="inlineStr">
        <is>
          <t>Tipo de apoyo (P/T/TC).</t>
        </is>
      </c>
    </row>
    <row r="62">
      <c r="A62" s="27" t="inlineStr">
        <is>
          <t>F7. Líneas - Apoyos</t>
        </is>
      </c>
      <c r="B62" s="27" t="inlineStr">
        <is>
          <t>—</t>
        </is>
      </c>
      <c r="C62" s="27" t="inlineStr">
        <is>
          <t>Altura (m)</t>
        </is>
      </c>
      <c r="D62" s="27" t="inlineStr">
        <is>
          <t>Característica</t>
        </is>
      </c>
      <c r="E62" s="27" t="inlineStr">
        <is>
          <t>Altura del apoyo en metros.</t>
        </is>
      </c>
    </row>
    <row r="63">
      <c r="A63" s="26" t="inlineStr">
        <is>
          <t>F7. Líneas - Apoyos</t>
        </is>
      </c>
      <c r="B63" s="26" t="inlineStr">
        <is>
          <t>—</t>
        </is>
      </c>
      <c r="C63" s="26" t="inlineStr">
        <is>
          <t>Material</t>
        </is>
      </c>
      <c r="D63" s="26" t="inlineStr">
        <is>
          <t>Característica</t>
        </is>
      </c>
      <c r="E63" s="26" t="inlineStr">
        <is>
          <t>Material del apoyo.</t>
        </is>
      </c>
    </row>
    <row r="64">
      <c r="A64" s="27" t="inlineStr">
        <is>
          <t>F7. Líneas - Apoyos</t>
        </is>
      </c>
      <c r="B64" s="27" t="inlineStr">
        <is>
          <t>—</t>
        </is>
      </c>
      <c r="C64" s="27" t="inlineStr">
        <is>
          <t>Tensión de rotura (kg)</t>
        </is>
      </c>
      <c r="D64" s="27" t="inlineStr">
        <is>
          <t>Característica</t>
        </is>
      </c>
      <c r="E64" s="27" t="inlineStr">
        <is>
          <t>Tensión de rotura (kg).</t>
        </is>
      </c>
    </row>
    <row r="65">
      <c r="A65" s="26" t="inlineStr">
        <is>
          <t>F7. Líneas - Apoyos</t>
        </is>
      </c>
      <c r="B65" s="26" t="inlineStr">
        <is>
          <t>—</t>
        </is>
      </c>
      <c r="C65" s="26" t="inlineStr">
        <is>
          <t>Tipo de estructura</t>
        </is>
      </c>
      <c r="D65" s="26" t="inlineStr">
        <is>
          <t>Característica</t>
        </is>
      </c>
      <c r="E65" s="26" t="inlineStr">
        <is>
          <t>Modo constructivo del apoyo (suspensión / retención).</t>
        </is>
      </c>
    </row>
    <row r="66">
      <c r="A66" s="27" t="inlineStr">
        <is>
          <t>F7. Líneas - Apoyos</t>
        </is>
      </c>
      <c r="B66" s="27" t="inlineStr">
        <is>
          <t>—</t>
        </is>
      </c>
      <c r="C66" s="27" t="inlineStr">
        <is>
          <t>Ubicación</t>
        </is>
      </c>
      <c r="D66" s="27" t="inlineStr">
        <is>
          <t>Característica</t>
        </is>
      </c>
      <c r="E66" s="27" t="inlineStr">
        <is>
          <t>Ubicación (urbano/rural).</t>
        </is>
      </c>
    </row>
    <row r="67">
      <c r="A67" s="26" t="inlineStr">
        <is>
          <t>F7. Líneas - Apoyos</t>
        </is>
      </c>
      <c r="B67" s="26" t="inlineStr">
        <is>
          <t>—</t>
        </is>
      </c>
      <c r="C67" s="26" t="inlineStr">
        <is>
          <t>Año de compra</t>
        </is>
      </c>
      <c r="D67" s="26" t="inlineStr">
        <is>
          <t>Compra</t>
        </is>
      </c>
      <c r="E67" s="26" t="inlineStr">
        <is>
          <t>Año de compra.</t>
        </is>
      </c>
    </row>
    <row r="68">
      <c r="A68" s="27" t="inlineStr">
        <is>
          <t>F7. Líneas - Apoyos</t>
        </is>
      </c>
      <c r="B68" s="27" t="inlineStr">
        <is>
          <t>—</t>
        </is>
      </c>
      <c r="C68" s="27" t="inlineStr">
        <is>
          <t>Mes de compra</t>
        </is>
      </c>
      <c r="D68" s="27" t="inlineStr">
        <is>
          <t>Compra</t>
        </is>
      </c>
      <c r="E68" s="27" t="inlineStr">
        <is>
          <t>Mes de compra.</t>
        </is>
      </c>
    </row>
    <row r="69">
      <c r="A69" s="26" t="inlineStr">
        <is>
          <t>F7. Líneas - Apoyos</t>
        </is>
      </c>
      <c r="B69" s="26" t="inlineStr">
        <is>
          <t>—</t>
        </is>
      </c>
      <c r="C69" s="26" t="inlineStr">
        <is>
          <t>País de origen</t>
        </is>
      </c>
      <c r="D69" s="26" t="inlineStr">
        <is>
          <t>Compra</t>
        </is>
      </c>
      <c r="E69" s="26" t="inlineStr">
        <is>
          <t>País de origen.</t>
        </is>
      </c>
    </row>
    <row r="70">
      <c r="A70" s="27" t="inlineStr">
        <is>
          <t>F7. Líneas - Apoyos</t>
        </is>
      </c>
      <c r="B70" s="27" t="inlineStr">
        <is>
          <t>—</t>
        </is>
      </c>
      <c r="C70" s="27" t="inlineStr">
        <is>
          <t>Moneda</t>
        </is>
      </c>
      <c r="D70" s="27" t="inlineStr">
        <is>
          <t>Compra</t>
        </is>
      </c>
      <c r="E70" s="27" t="inlineStr">
        <is>
          <t>Moneda del valor de compra.</t>
        </is>
      </c>
    </row>
    <row r="71">
      <c r="A71" s="26" t="inlineStr">
        <is>
          <t>F7. Líneas - Apoyos</t>
        </is>
      </c>
      <c r="B71" s="26" t="inlineStr">
        <is>
          <t>—</t>
        </is>
      </c>
      <c r="C71" s="26" t="inlineStr">
        <is>
          <t>Valor de compra (DDP)</t>
        </is>
      </c>
      <c r="D71" s="26" t="inlineStr">
        <is>
          <t>Compra</t>
        </is>
      </c>
      <c r="E71" s="26" t="inlineStr">
        <is>
          <t>Valor de compra del activo (DDP), en la moneda y país declarados en este mismo registro (moneda_id, pais_origen_id).</t>
        </is>
      </c>
    </row>
    <row r="72">
      <c r="A72" s="27" t="inlineStr">
        <is>
          <t>F7. Líneas - Apoyos</t>
        </is>
      </c>
      <c r="B72" s="27" t="inlineStr">
        <is>
          <t>—</t>
        </is>
      </c>
      <c r="C72" s="27" t="inlineStr">
        <is>
          <t>Cantidad de compra</t>
        </is>
      </c>
      <c r="D72" s="27" t="inlineStr">
        <is>
          <t>Compra</t>
        </is>
      </c>
      <c r="E72" s="27" t="inlineStr">
        <is>
          <t>Cantidad de unidades adquiridas.</t>
        </is>
      </c>
    </row>
    <row r="73">
      <c r="A73" s="26" t="inlineStr">
        <is>
          <t>F7. Líneas - Apoyos</t>
        </is>
      </c>
      <c r="B73" s="26" t="inlineStr">
        <is>
          <t>—</t>
        </is>
      </c>
      <c r="C73" s="26" t="inlineStr">
        <is>
          <t>Costo instalación (COP)</t>
        </is>
      </c>
      <c r="D73" s="26" t="inlineStr">
        <is>
          <t>Compra</t>
        </is>
      </c>
      <c r="E73" s="26" t="inlineStr">
        <is>
          <t>Costo de instalación del activo, en pesos colombianos (COP).</t>
        </is>
      </c>
    </row>
    <row r="74">
      <c r="A74" s="27" t="inlineStr">
        <is>
          <t>F7. Líneas - Apoyos</t>
        </is>
      </c>
      <c r="B74" s="27" t="inlineStr">
        <is>
          <t>—</t>
        </is>
      </c>
      <c r="C74" s="27" t="inlineStr">
        <is>
          <t>Metodología costo instalación</t>
        </is>
      </c>
      <c r="D74" s="27" t="inlineStr">
        <is>
          <t>Compra</t>
        </is>
      </c>
      <c r="E74" s="27" t="inlineStr">
        <is>
          <t>Seleccione «Costos propios» si la instalación la ejecutó la empresa con recursos propios; de lo contrario, seleccione «Contrato externo».</t>
        </is>
      </c>
    </row>
    <row r="75">
      <c r="A75" s="26" t="inlineStr">
        <is>
          <t>F7. Líneas - Apoyos</t>
        </is>
      </c>
      <c r="B75" s="26" t="inlineStr">
        <is>
          <t>—</t>
        </is>
      </c>
      <c r="C75" s="26" t="inlineStr">
        <is>
          <t>Observaciones</t>
        </is>
      </c>
      <c r="D75" s="26" t="inlineStr">
        <is>
          <t>General</t>
        </is>
      </c>
      <c r="E75" s="26" t="inlineStr">
        <is>
          <t>Observaciones del Operador de Red.</t>
        </is>
      </c>
    </row>
    <row r="76">
      <c r="A76" s="27" t="inlineStr">
        <is>
          <t>F7. Líneas - Apoyos sub</t>
        </is>
      </c>
      <c r="B76" s="27" t="inlineStr">
        <is>
          <t>—</t>
        </is>
      </c>
      <c r="C76" s="27" t="inlineStr">
        <is>
          <t>IUL asociado</t>
        </is>
      </c>
      <c r="D76" s="27" t="inlineStr">
        <is>
          <t>Identificación</t>
        </is>
      </c>
      <c r="E76" s="27" t="inlineStr">
        <is>
          <t>Identificador de la línea/red asociada.</t>
        </is>
      </c>
    </row>
    <row r="77">
      <c r="A77" s="26" t="inlineStr">
        <is>
          <t>F7. Líneas - Apoyos sub</t>
        </is>
      </c>
      <c r="B77" s="26" t="inlineStr">
        <is>
          <t>—</t>
        </is>
      </c>
      <c r="C77" s="26" t="inlineStr">
        <is>
          <t>Código proyecto</t>
        </is>
      </c>
      <c r="D77" s="26" t="inlineStr">
        <is>
          <t>Identificación</t>
        </is>
      </c>
      <c r="E77" s="26" t="inlineStr">
        <is>
          <t>Proyecto al que pertenece el activo.</t>
        </is>
      </c>
    </row>
    <row r="78">
      <c r="A78" s="27" t="inlineStr">
        <is>
          <t>F7. Líneas - Apoyos sub</t>
        </is>
      </c>
      <c r="B78" s="27" t="inlineStr">
        <is>
          <t>—</t>
        </is>
      </c>
      <c r="C78" s="27" t="inlineStr">
        <is>
          <t>UC reportada</t>
        </is>
      </c>
      <c r="D78" s="27" t="inlineStr">
        <is>
          <t>Identificación</t>
        </is>
      </c>
      <c r="E78" s="27" t="inlineStr">
        <is>
          <t>Unidad Constructiva reportada o asociada.</t>
        </is>
      </c>
    </row>
    <row r="79">
      <c r="A79" s="26" t="inlineStr">
        <is>
          <t>F7. Líneas - Apoyos sub</t>
        </is>
      </c>
      <c r="B79" s="26" t="inlineStr">
        <is>
          <t>—</t>
        </is>
      </c>
      <c r="C79" s="26" t="inlineStr">
        <is>
          <t>Tensión (kV)</t>
        </is>
      </c>
      <c r="D79" s="26" t="inlineStr">
        <is>
          <t>Característica</t>
        </is>
      </c>
      <c r="E79" s="26" t="inlineStr">
        <is>
          <t>Tensión exacta del activo en kV (p. ej. 34,5; 115; 230; 500).</t>
        </is>
      </c>
    </row>
    <row r="80">
      <c r="A80" s="27" t="inlineStr">
        <is>
          <t>F7. Líneas - Apoyos sub</t>
        </is>
      </c>
      <c r="B80" s="27" t="inlineStr">
        <is>
          <t>—</t>
        </is>
      </c>
      <c r="C80" s="27" t="inlineStr">
        <is>
          <t>Nivel de tensión</t>
        </is>
      </c>
      <c r="D80" s="27" t="inlineStr">
        <is>
          <t>Característica</t>
        </is>
      </c>
      <c r="E80" s="27" t="inlineStr">
        <is>
          <t>Nivel de tensión de asignación de costo (N1-N4). Se asigna de forma automática según el valor de tensión suministrado.</t>
        </is>
      </c>
    </row>
    <row r="81">
      <c r="A81" s="26" t="inlineStr">
        <is>
          <t>F7. Líneas - Apoyos sub</t>
        </is>
      </c>
      <c r="B81" s="26" t="inlineStr">
        <is>
          <t>—</t>
        </is>
      </c>
      <c r="C81" s="26" t="inlineStr">
        <is>
          <t>Año de compra</t>
        </is>
      </c>
      <c r="D81" s="26" t="inlineStr">
        <is>
          <t>Compra</t>
        </is>
      </c>
      <c r="E81" s="26" t="inlineStr">
        <is>
          <t>Año de compra.</t>
        </is>
      </c>
    </row>
    <row r="82">
      <c r="A82" s="27" t="inlineStr">
        <is>
          <t>F7. Líneas - Apoyos sub</t>
        </is>
      </c>
      <c r="B82" s="27" t="inlineStr">
        <is>
          <t>—</t>
        </is>
      </c>
      <c r="C82" s="27" t="inlineStr">
        <is>
          <t>Mes de compra</t>
        </is>
      </c>
      <c r="D82" s="27" t="inlineStr">
        <is>
          <t>Compra</t>
        </is>
      </c>
      <c r="E82" s="27" t="inlineStr">
        <is>
          <t>Mes de compra.</t>
        </is>
      </c>
    </row>
    <row r="83">
      <c r="A83" s="26" t="inlineStr">
        <is>
          <t>F7. Líneas - Apoyos sub</t>
        </is>
      </c>
      <c r="B83" s="26" t="inlineStr">
        <is>
          <t>—</t>
        </is>
      </c>
      <c r="C83" s="26" t="inlineStr">
        <is>
          <t>País de origen</t>
        </is>
      </c>
      <c r="D83" s="26" t="inlineStr">
        <is>
          <t>Compra</t>
        </is>
      </c>
      <c r="E83" s="26" t="inlineStr">
        <is>
          <t>País de origen.</t>
        </is>
      </c>
    </row>
    <row r="84">
      <c r="A84" s="27" t="inlineStr">
        <is>
          <t>F7. Líneas - Apoyos sub</t>
        </is>
      </c>
      <c r="B84" s="27" t="inlineStr">
        <is>
          <t>—</t>
        </is>
      </c>
      <c r="C84" s="27" t="inlineStr">
        <is>
          <t>Moneda</t>
        </is>
      </c>
      <c r="D84" s="27" t="inlineStr">
        <is>
          <t>Compra</t>
        </is>
      </c>
      <c r="E84" s="27" t="inlineStr">
        <is>
          <t>Moneda del valor de compra.</t>
        </is>
      </c>
    </row>
    <row r="85">
      <c r="A85" s="26" t="inlineStr">
        <is>
          <t>F7. Líneas - Apoyos sub</t>
        </is>
      </c>
      <c r="B85" s="26" t="inlineStr">
        <is>
          <t>—</t>
        </is>
      </c>
      <c r="C85" s="26" t="inlineStr">
        <is>
          <t>Valor de compra (DDP)</t>
        </is>
      </c>
      <c r="D85" s="26" t="inlineStr">
        <is>
          <t>Compra</t>
        </is>
      </c>
      <c r="E85" s="26" t="inlineStr">
        <is>
          <t>Valor de compra del activo (DDP), en la moneda y país declarados en este mismo registro (moneda_id, pais_origen_id).</t>
        </is>
      </c>
    </row>
    <row r="86">
      <c r="A86" s="27" t="inlineStr">
        <is>
          <t>F7. Líneas - Apoyos sub</t>
        </is>
      </c>
      <c r="B86" s="27" t="inlineStr">
        <is>
          <t>—</t>
        </is>
      </c>
      <c r="C86" s="27" t="inlineStr">
        <is>
          <t>Cantidad de compra (km)</t>
        </is>
      </c>
      <c r="D86" s="27" t="inlineStr">
        <is>
          <t>Compra</t>
        </is>
      </c>
      <c r="E86" s="27" t="inlineStr">
        <is>
          <t>Cantidad de unidades adquiridas.</t>
        </is>
      </c>
    </row>
    <row r="87">
      <c r="A87" s="26" t="inlineStr">
        <is>
          <t>F7. Líneas - Apoyos sub</t>
        </is>
      </c>
      <c r="B87" s="26" t="inlineStr">
        <is>
          <t>—</t>
        </is>
      </c>
      <c r="C87" s="26" t="inlineStr">
        <is>
          <t>Costo instalación (COP)</t>
        </is>
      </c>
      <c r="D87" s="26" t="inlineStr">
        <is>
          <t>Compra</t>
        </is>
      </c>
      <c r="E87" s="26" t="inlineStr">
        <is>
          <t>Costo de instalación del activo, en pesos colombianos (COP).</t>
        </is>
      </c>
    </row>
    <row r="88">
      <c r="A88" s="27" t="inlineStr">
        <is>
          <t>F7. Líneas - Apoyos sub</t>
        </is>
      </c>
      <c r="B88" s="27" t="inlineStr">
        <is>
          <t>—</t>
        </is>
      </c>
      <c r="C88" s="27" t="inlineStr">
        <is>
          <t>Metodología costo instalación</t>
        </is>
      </c>
      <c r="D88" s="27" t="inlineStr">
        <is>
          <t>Compra</t>
        </is>
      </c>
      <c r="E88" s="27" t="inlineStr">
        <is>
          <t>Seleccione «Costos propios» si la instalación la ejecutó la empresa con recursos propios; de lo contrario, seleccione «Contrato externo».</t>
        </is>
      </c>
    </row>
    <row r="89">
      <c r="A89" s="26" t="inlineStr">
        <is>
          <t>F7. Líneas - Apoyos sub</t>
        </is>
      </c>
      <c r="B89" s="26" t="inlineStr">
        <is>
          <t>—</t>
        </is>
      </c>
      <c r="C89" s="26" t="inlineStr">
        <is>
          <t>Observaciones</t>
        </is>
      </c>
      <c r="D89" s="26" t="inlineStr">
        <is>
          <t>General</t>
        </is>
      </c>
      <c r="E89" s="26" t="inlineStr">
        <is>
          <t>Observaciones del Operador de Red.</t>
        </is>
      </c>
    </row>
    <row r="90">
      <c r="A90" s="27" t="inlineStr">
        <is>
          <t>F7. Líneas - Conductores</t>
        </is>
      </c>
      <c r="B90" s="27" t="inlineStr">
        <is>
          <t>—</t>
        </is>
      </c>
      <c r="C90" s="27" t="inlineStr">
        <is>
          <t>IUL asociado</t>
        </is>
      </c>
      <c r="D90" s="27" t="inlineStr">
        <is>
          <t>Identificación</t>
        </is>
      </c>
      <c r="E90" s="27" t="inlineStr">
        <is>
          <t>Identificador de la línea/red asociada.</t>
        </is>
      </c>
    </row>
    <row r="91">
      <c r="A91" s="26" t="inlineStr">
        <is>
          <t>F7. Líneas - Conductores</t>
        </is>
      </c>
      <c r="B91" s="26" t="inlineStr">
        <is>
          <t>—</t>
        </is>
      </c>
      <c r="C91" s="26" t="inlineStr">
        <is>
          <t>Código proyecto</t>
        </is>
      </c>
      <c r="D91" s="26" t="inlineStr">
        <is>
          <t>Identificación</t>
        </is>
      </c>
      <c r="E91" s="26" t="inlineStr">
        <is>
          <t>Proyecto al que pertenece el activo.</t>
        </is>
      </c>
    </row>
    <row r="92">
      <c r="A92" s="27" t="inlineStr">
        <is>
          <t>F7. Líneas - Conductores</t>
        </is>
      </c>
      <c r="B92" s="27" t="inlineStr">
        <is>
          <t>—</t>
        </is>
      </c>
      <c r="C92" s="27" t="inlineStr">
        <is>
          <t>UC reportada</t>
        </is>
      </c>
      <c r="D92" s="27" t="inlineStr">
        <is>
          <t>Identificación</t>
        </is>
      </c>
      <c r="E92" s="27" t="inlineStr">
        <is>
          <t>Unidad Constructiva reportada o asociada.</t>
        </is>
      </c>
    </row>
    <row r="93">
      <c r="A93" s="26" t="inlineStr">
        <is>
          <t>F7. Líneas - Conductores</t>
        </is>
      </c>
      <c r="B93" s="26" t="inlineStr">
        <is>
          <t>—</t>
        </is>
      </c>
      <c r="C93" s="26" t="inlineStr">
        <is>
          <t>Tensión (kV)</t>
        </is>
      </c>
      <c r="D93" s="26" t="inlineStr">
        <is>
          <t>Característica</t>
        </is>
      </c>
      <c r="E93" s="26" t="inlineStr">
        <is>
          <t>Tensión exacta del activo en kV (p. ej. 34,5; 115; 230; 500).</t>
        </is>
      </c>
    </row>
    <row r="94">
      <c r="A94" s="27" t="inlineStr">
        <is>
          <t>F7. Líneas - Conductores</t>
        </is>
      </c>
      <c r="B94" s="27" t="inlineStr">
        <is>
          <t>—</t>
        </is>
      </c>
      <c r="C94" s="27" t="inlineStr">
        <is>
          <t>Nivel de tensión</t>
        </is>
      </c>
      <c r="D94" s="27" t="inlineStr">
        <is>
          <t>Característica</t>
        </is>
      </c>
      <c r="E94" s="27" t="inlineStr">
        <is>
          <t>Nivel de tensión de asignación de costo (N1-N4). Se asigna de forma automática según el valor de tensión suministrado.</t>
        </is>
      </c>
    </row>
    <row r="95">
      <c r="A95" s="26" t="inlineStr">
        <is>
          <t>F7. Líneas - Conductores</t>
        </is>
      </c>
      <c r="B95" s="26" t="inlineStr">
        <is>
          <t>—</t>
        </is>
      </c>
      <c r="C95" s="26" t="inlineStr">
        <is>
          <t>Tipo de red</t>
        </is>
      </c>
      <c r="D95" s="26" t="inlineStr">
        <is>
          <t>Característica</t>
        </is>
      </c>
      <c r="E95" s="26" t="inlineStr">
        <is>
          <t>Tipo de red (aéreo/subterráneo).</t>
        </is>
      </c>
    </row>
    <row r="96">
      <c r="A96" s="27" t="inlineStr">
        <is>
          <t>F7. Líneas - Conductores</t>
        </is>
      </c>
      <c r="B96" s="27" t="inlineStr">
        <is>
          <t>—</t>
        </is>
      </c>
      <c r="C96" s="27" t="inlineStr">
        <is>
          <t>Calibre conductor</t>
        </is>
      </c>
      <c r="D96" s="27" t="inlineStr">
        <is>
          <t>Característica</t>
        </is>
      </c>
      <c r="E96" s="27" t="inlineStr">
        <is>
          <t>Calibre del conductor (texto libre, sin catálogo).</t>
        </is>
      </c>
    </row>
    <row r="97">
      <c r="A97" s="26" t="inlineStr">
        <is>
          <t>F7. Líneas - Conductores</t>
        </is>
      </c>
      <c r="B97" s="26" t="inlineStr">
        <is>
          <t>—</t>
        </is>
      </c>
      <c r="C97" s="26" t="inlineStr">
        <is>
          <t>Material</t>
        </is>
      </c>
      <c r="D97" s="26" t="inlineStr">
        <is>
          <t>Característica</t>
        </is>
      </c>
      <c r="E97" s="26" t="inlineStr">
        <is>
          <t>Material del conductor.</t>
        </is>
      </c>
    </row>
    <row r="98">
      <c r="A98" s="27" t="inlineStr">
        <is>
          <t>F7. Líneas - Conductores</t>
        </is>
      </c>
      <c r="B98" s="27" t="inlineStr">
        <is>
          <t>—</t>
        </is>
      </c>
      <c r="C98" s="27" t="inlineStr">
        <is>
          <t>Aislamiento</t>
        </is>
      </c>
      <c r="D98" s="27" t="inlineStr">
        <is>
          <t>Característica</t>
        </is>
      </c>
      <c r="E98" s="27" t="inlineStr">
        <is>
          <t>Condición de aislamiento (A/D/SA).</t>
        </is>
      </c>
    </row>
    <row r="99">
      <c r="A99" s="26" t="inlineStr">
        <is>
          <t>F7. Líneas - Conductores</t>
        </is>
      </c>
      <c r="B99" s="26" t="inlineStr">
        <is>
          <t>—</t>
        </is>
      </c>
      <c r="C99" s="26" t="inlineStr">
        <is>
          <t>Ubicación</t>
        </is>
      </c>
      <c r="D99" s="26" t="inlineStr">
        <is>
          <t>Característica</t>
        </is>
      </c>
      <c r="E99" s="26" t="inlineStr">
        <is>
          <t>Ubicación (urbano/rural).</t>
        </is>
      </c>
    </row>
    <row r="100">
      <c r="A100" s="27" t="inlineStr">
        <is>
          <t>F7. Líneas - Conductores</t>
        </is>
      </c>
      <c r="B100" s="27" t="inlineStr">
        <is>
          <t>—</t>
        </is>
      </c>
      <c r="C100" s="27" t="inlineStr">
        <is>
          <t>Año de compra</t>
        </is>
      </c>
      <c r="D100" s="27" t="inlineStr">
        <is>
          <t>Compra</t>
        </is>
      </c>
      <c r="E100" s="27" t="inlineStr">
        <is>
          <t>Año de compra.</t>
        </is>
      </c>
    </row>
    <row r="101">
      <c r="A101" s="26" t="inlineStr">
        <is>
          <t>F7. Líneas - Conductores</t>
        </is>
      </c>
      <c r="B101" s="26" t="inlineStr">
        <is>
          <t>—</t>
        </is>
      </c>
      <c r="C101" s="26" t="inlineStr">
        <is>
          <t>Mes de compra</t>
        </is>
      </c>
      <c r="D101" s="26" t="inlineStr">
        <is>
          <t>Compra</t>
        </is>
      </c>
      <c r="E101" s="26" t="inlineStr">
        <is>
          <t>Mes de compra.</t>
        </is>
      </c>
    </row>
    <row r="102">
      <c r="A102" s="27" t="inlineStr">
        <is>
          <t>F7. Líneas - Conductores</t>
        </is>
      </c>
      <c r="B102" s="27" t="inlineStr">
        <is>
          <t>—</t>
        </is>
      </c>
      <c r="C102" s="27" t="inlineStr">
        <is>
          <t>País de origen</t>
        </is>
      </c>
      <c r="D102" s="27" t="inlineStr">
        <is>
          <t>Compra</t>
        </is>
      </c>
      <c r="E102" s="27" t="inlineStr">
        <is>
          <t>País de origen.</t>
        </is>
      </c>
    </row>
    <row r="103">
      <c r="A103" s="26" t="inlineStr">
        <is>
          <t>F7. Líneas - Conductores</t>
        </is>
      </c>
      <c r="B103" s="26" t="inlineStr">
        <is>
          <t>—</t>
        </is>
      </c>
      <c r="C103" s="26" t="inlineStr">
        <is>
          <t>Moneda</t>
        </is>
      </c>
      <c r="D103" s="26" t="inlineStr">
        <is>
          <t>Compra</t>
        </is>
      </c>
      <c r="E103" s="26" t="inlineStr">
        <is>
          <t>Moneda del valor de compra.</t>
        </is>
      </c>
    </row>
    <row r="104">
      <c r="A104" s="27" t="inlineStr">
        <is>
          <t>F7. Líneas - Conductores</t>
        </is>
      </c>
      <c r="B104" s="27" t="inlineStr">
        <is>
          <t>—</t>
        </is>
      </c>
      <c r="C104" s="27" t="inlineStr">
        <is>
          <t>Valor de compra (DDP)</t>
        </is>
      </c>
      <c r="D104" s="27" t="inlineStr">
        <is>
          <t>Compra</t>
        </is>
      </c>
      <c r="E104" s="27" t="inlineStr">
        <is>
          <t>Valor de compra del activo (DDP), en la moneda y país declarados en este mismo registro (moneda_id, pais_origen_id).</t>
        </is>
      </c>
    </row>
    <row r="105">
      <c r="A105" s="26" t="inlineStr">
        <is>
          <t>F7. Líneas - Conductores</t>
        </is>
      </c>
      <c r="B105" s="26" t="inlineStr">
        <is>
          <t>—</t>
        </is>
      </c>
      <c r="C105" s="26" t="inlineStr">
        <is>
          <t>Cantidad de compra (km)</t>
        </is>
      </c>
      <c r="D105" s="26" t="inlineStr">
        <is>
          <t>Compra</t>
        </is>
      </c>
      <c r="E105" s="26" t="inlineStr">
        <is>
          <t>Cantidad de unidades adquiridas.</t>
        </is>
      </c>
    </row>
    <row r="106">
      <c r="A106" s="27" t="inlineStr">
        <is>
          <t>F7. Líneas - Conductores</t>
        </is>
      </c>
      <c r="B106" s="27" t="inlineStr">
        <is>
          <t>—</t>
        </is>
      </c>
      <c r="C106" s="27" t="inlineStr">
        <is>
          <t>Costo instalación (COP)</t>
        </is>
      </c>
      <c r="D106" s="27" t="inlineStr">
        <is>
          <t>Compra</t>
        </is>
      </c>
      <c r="E106" s="27" t="inlineStr">
        <is>
          <t>Costo de instalación del activo, en pesos colombianos (COP).</t>
        </is>
      </c>
    </row>
    <row r="107">
      <c r="A107" s="26" t="inlineStr">
        <is>
          <t>F7. Líneas - Conductores</t>
        </is>
      </c>
      <c r="B107" s="26" t="inlineStr">
        <is>
          <t>—</t>
        </is>
      </c>
      <c r="C107" s="26" t="inlineStr">
        <is>
          <t>Metodología costo instalación</t>
        </is>
      </c>
      <c r="D107" s="26" t="inlineStr">
        <is>
          <t>Compra</t>
        </is>
      </c>
      <c r="E107" s="26" t="inlineStr">
        <is>
          <t>Seleccione «Costos propios» si la instalación la ejecutó la empresa con recursos propios; de lo contrario, seleccione «Contrato externo».</t>
        </is>
      </c>
    </row>
    <row r="108">
      <c r="A108" s="27" t="inlineStr">
        <is>
          <t>F7. Líneas - Conductores</t>
        </is>
      </c>
      <c r="B108" s="27" t="inlineStr">
        <is>
          <t>—</t>
        </is>
      </c>
      <c r="C108" s="27" t="inlineStr">
        <is>
          <t>Observaciones</t>
        </is>
      </c>
      <c r="D108" s="27" t="inlineStr">
        <is>
          <t>General</t>
        </is>
      </c>
      <c r="E108" s="27" t="inlineStr">
        <is>
          <t>Observaciones del Operador de Red.</t>
        </is>
      </c>
    </row>
    <row r="109">
      <c r="A109" s="26" t="inlineStr">
        <is>
          <t>F8. Equipos de subestación</t>
        </is>
      </c>
      <c r="B109" s="26" t="inlineStr">
        <is>
          <t>—</t>
        </is>
      </c>
      <c r="C109" s="26" t="inlineStr">
        <is>
          <t>IUA</t>
        </is>
      </c>
      <c r="D109" s="26" t="inlineStr">
        <is>
          <t>Identificación</t>
        </is>
      </c>
      <c r="E109" s="26" t="inlineStr">
        <is>
          <t>Identificador Único del Activo (IUA), según el formato de la Circular CREG 029 de 2018. Doce caracteres numéricos en niveles 2, 3 y 4; diez caracteres alfanuméricos en nivel 1.</t>
        </is>
      </c>
    </row>
    <row r="110">
      <c r="A110" s="27" t="inlineStr">
        <is>
          <t>F8. Equipos de subestación</t>
        </is>
      </c>
      <c r="B110" s="27" t="inlineStr">
        <is>
          <t>—</t>
        </is>
      </c>
      <c r="C110" s="27" t="inlineStr">
        <is>
          <t>Código proyecto</t>
        </is>
      </c>
      <c r="D110" s="27" t="inlineStr">
        <is>
          <t>Identificación</t>
        </is>
      </c>
      <c r="E110" s="27" t="inlineStr">
        <is>
          <t>Proyecto al que pertenece el activo.</t>
        </is>
      </c>
    </row>
    <row r="111">
      <c r="A111" s="26" t="inlineStr">
        <is>
          <t>F8. Equipos de subestación</t>
        </is>
      </c>
      <c r="B111" s="26" t="inlineStr">
        <is>
          <t>—</t>
        </is>
      </c>
      <c r="C111" s="26" t="inlineStr">
        <is>
          <t>IUS Subestación</t>
        </is>
      </c>
      <c r="D111" s="26" t="inlineStr">
        <is>
          <t>Identificación</t>
        </is>
      </c>
      <c r="E111" s="26" t="inlineStr">
        <is>
          <t>Identificador de la subestación.</t>
        </is>
      </c>
    </row>
    <row r="112">
      <c r="A112" s="27" t="inlineStr">
        <is>
          <t>F8. Equipos de subestación</t>
        </is>
      </c>
      <c r="B112" s="27" t="inlineStr">
        <is>
          <t>—</t>
        </is>
      </c>
      <c r="C112" s="27" t="inlineStr">
        <is>
          <t>UC asociada</t>
        </is>
      </c>
      <c r="D112" s="27" t="inlineStr">
        <is>
          <t>Identificación</t>
        </is>
      </c>
      <c r="E112" s="27" t="inlineStr">
        <is>
          <t>Unidad Constructiva asociada.</t>
        </is>
      </c>
    </row>
    <row r="113">
      <c r="A113" s="26" t="inlineStr">
        <is>
          <t>F8. Equipos de subestación</t>
        </is>
      </c>
      <c r="B113" s="26" t="inlineStr">
        <is>
          <t>—</t>
        </is>
      </c>
      <c r="C113" s="26" t="inlineStr">
        <is>
          <t>Tensión (kV)</t>
        </is>
      </c>
      <c r="D113" s="26" t="inlineStr">
        <is>
          <t>Característica</t>
        </is>
      </c>
      <c r="E113" s="26" t="inlineStr">
        <is>
          <t>Tensión exacta del activo en kV (p. ej. 34,5; 115; 230; 500).</t>
        </is>
      </c>
    </row>
    <row r="114">
      <c r="A114" s="27" t="inlineStr">
        <is>
          <t>F8. Equipos de subestación</t>
        </is>
      </c>
      <c r="B114" s="27" t="inlineStr">
        <is>
          <t>—</t>
        </is>
      </c>
      <c r="C114" s="27" t="inlineStr">
        <is>
          <t>Nivel de tensión</t>
        </is>
      </c>
      <c r="D114" s="27" t="inlineStr">
        <is>
          <t>Característica</t>
        </is>
      </c>
      <c r="E114" s="27" t="inlineStr">
        <is>
          <t>Nivel de tensión de asignación de costo (N1-N4). Se asigna de forma automática según el valor de tensión suministrado.</t>
        </is>
      </c>
    </row>
    <row r="115">
      <c r="A115" s="26" t="inlineStr">
        <is>
          <t>F8. Equipos de subestación</t>
        </is>
      </c>
      <c r="B115" s="26" t="inlineStr">
        <is>
          <t>—</t>
        </is>
      </c>
      <c r="C115" s="26" t="inlineStr">
        <is>
          <t>Año de compra</t>
        </is>
      </c>
      <c r="D115" s="26" t="inlineStr">
        <is>
          <t>Compra</t>
        </is>
      </c>
      <c r="E115" s="26" t="inlineStr">
        <is>
          <t>Año de compra.</t>
        </is>
      </c>
    </row>
    <row r="116">
      <c r="A116" s="27" t="inlineStr">
        <is>
          <t>F8. Equipos de subestación</t>
        </is>
      </c>
      <c r="B116" s="27" t="inlineStr">
        <is>
          <t>—</t>
        </is>
      </c>
      <c r="C116" s="27" t="inlineStr">
        <is>
          <t>Mes de compra</t>
        </is>
      </c>
      <c r="D116" s="27" t="inlineStr">
        <is>
          <t>Compra</t>
        </is>
      </c>
      <c r="E116" s="27" t="inlineStr">
        <is>
          <t>Mes de compra.</t>
        </is>
      </c>
    </row>
    <row r="117">
      <c r="A117" s="26" t="inlineStr">
        <is>
          <t>F8. Equipos de subestación</t>
        </is>
      </c>
      <c r="B117" s="26" t="inlineStr">
        <is>
          <t>—</t>
        </is>
      </c>
      <c r="C117" s="26" t="inlineStr">
        <is>
          <t>País de origen</t>
        </is>
      </c>
      <c r="D117" s="26" t="inlineStr">
        <is>
          <t>Compra</t>
        </is>
      </c>
      <c r="E117" s="26" t="inlineStr">
        <is>
          <t>País de origen.</t>
        </is>
      </c>
    </row>
    <row r="118">
      <c r="A118" s="27" t="inlineStr">
        <is>
          <t>F8. Equipos de subestación</t>
        </is>
      </c>
      <c r="B118" s="27" t="inlineStr">
        <is>
          <t>—</t>
        </is>
      </c>
      <c r="C118" s="27" t="inlineStr">
        <is>
          <t>Moneda</t>
        </is>
      </c>
      <c r="D118" s="27" t="inlineStr">
        <is>
          <t>Compra</t>
        </is>
      </c>
      <c r="E118" s="27" t="inlineStr">
        <is>
          <t>Moneda del valor de compra.</t>
        </is>
      </c>
    </row>
    <row r="119">
      <c r="A119" s="26" t="inlineStr">
        <is>
          <t>F8. Equipos de subestación</t>
        </is>
      </c>
      <c r="B119" s="26" t="inlineStr">
        <is>
          <t>—</t>
        </is>
      </c>
      <c r="C119" s="26" t="inlineStr">
        <is>
          <t>Valor de compra (DDP)</t>
        </is>
      </c>
      <c r="D119" s="26" t="inlineStr">
        <is>
          <t>Compra</t>
        </is>
      </c>
      <c r="E119" s="26" t="inlineStr">
        <is>
          <t>Valor de compra del activo (DDP), en la moneda y país declarados en este mismo registro (moneda_id, pais_origen_id).</t>
        </is>
      </c>
    </row>
    <row r="120">
      <c r="A120" s="27" t="inlineStr">
        <is>
          <t>F8. Equipos de subestación</t>
        </is>
      </c>
      <c r="B120" s="27" t="inlineStr">
        <is>
          <t>—</t>
        </is>
      </c>
      <c r="C120" s="27" t="inlineStr">
        <is>
          <t>Cantidad de compra</t>
        </is>
      </c>
      <c r="D120" s="27" t="inlineStr">
        <is>
          <t>Compra</t>
        </is>
      </c>
      <c r="E120" s="27" t="inlineStr">
        <is>
          <t>Cantidad de unidades adquiridas.</t>
        </is>
      </c>
    </row>
    <row r="121">
      <c r="A121" s="26" t="inlineStr">
        <is>
          <t>F8. Equipos de subestación</t>
        </is>
      </c>
      <c r="B121" s="26" t="inlineStr">
        <is>
          <t>—</t>
        </is>
      </c>
      <c r="C121" s="26" t="inlineStr">
        <is>
          <t>Costo instalación (COP)</t>
        </is>
      </c>
      <c r="D121" s="26" t="inlineStr">
        <is>
          <t>Compra</t>
        </is>
      </c>
      <c r="E121" s="26" t="inlineStr">
        <is>
          <t>Costo de instalación del activo, en pesos colombianos (COP).</t>
        </is>
      </c>
    </row>
    <row r="122">
      <c r="A122" s="27" t="inlineStr">
        <is>
          <t>F8. Equipos de subestación</t>
        </is>
      </c>
      <c r="B122" s="27" t="inlineStr">
        <is>
          <t>—</t>
        </is>
      </c>
      <c r="C122" s="27" t="inlineStr">
        <is>
          <t>Metodología costo instalación</t>
        </is>
      </c>
      <c r="D122" s="27" t="inlineStr">
        <is>
          <t>Compra</t>
        </is>
      </c>
      <c r="E122" s="27" t="inlineStr">
        <is>
          <t>Seleccione «Costos propios» si la instalación la ejecutó la empresa con recursos propios; de lo contrario, seleccione «Contrato externo».</t>
        </is>
      </c>
    </row>
    <row r="123">
      <c r="A123" s="26" t="inlineStr">
        <is>
          <t>F8. Equipos de subestación</t>
        </is>
      </c>
      <c r="B123" s="26" t="inlineStr">
        <is>
          <t>—</t>
        </is>
      </c>
      <c r="C123" s="26" t="inlineStr">
        <is>
          <t>Observaciones</t>
        </is>
      </c>
      <c r="D123" s="26" t="inlineStr">
        <is>
          <t>General</t>
        </is>
      </c>
      <c r="E123" s="26" t="inlineStr">
        <is>
          <t>Observaciones del Operador de Red.</t>
        </is>
      </c>
    </row>
    <row r="124">
      <c r="A124" s="27" t="inlineStr">
        <is>
          <t>F9. Equipos de línea</t>
        </is>
      </c>
      <c r="B124" s="27" t="inlineStr">
        <is>
          <t>—</t>
        </is>
      </c>
      <c r="C124" s="27" t="inlineStr">
        <is>
          <t>IUA</t>
        </is>
      </c>
      <c r="D124" s="27" t="inlineStr">
        <is>
          <t>Identificación</t>
        </is>
      </c>
      <c r="E124" s="27" t="inlineStr">
        <is>
          <t>Identificador Único del Activo (IUA), según el formato de la Circular CREG 029 de 2018. Doce caracteres numéricos en niveles 2, 3 y 4; diez caracteres alfanuméricos en nivel 1.</t>
        </is>
      </c>
    </row>
    <row r="125">
      <c r="A125" s="26" t="inlineStr">
        <is>
          <t>F9. Equipos de línea</t>
        </is>
      </c>
      <c r="B125" s="26" t="inlineStr">
        <is>
          <t>—</t>
        </is>
      </c>
      <c r="C125" s="26" t="inlineStr">
        <is>
          <t>Código proyecto</t>
        </is>
      </c>
      <c r="D125" s="26" t="inlineStr">
        <is>
          <t>Identificación</t>
        </is>
      </c>
      <c r="E125" s="26" t="inlineStr">
        <is>
          <t>Proyecto al que pertenece el activo.</t>
        </is>
      </c>
    </row>
    <row r="126">
      <c r="A126" s="27" t="inlineStr">
        <is>
          <t>F9. Equipos de línea</t>
        </is>
      </c>
      <c r="B126" s="27" t="inlineStr">
        <is>
          <t>—</t>
        </is>
      </c>
      <c r="C126" s="27" t="inlineStr">
        <is>
          <t>IUL línea</t>
        </is>
      </c>
      <c r="D126" s="27" t="inlineStr">
        <is>
          <t>Identificación</t>
        </is>
      </c>
      <c r="E126" s="27" t="inlineStr">
        <is>
          <t>Identificador de la línea.</t>
        </is>
      </c>
    </row>
    <row r="127">
      <c r="A127" s="26" t="inlineStr">
        <is>
          <t>F9. Equipos de línea</t>
        </is>
      </c>
      <c r="B127" s="26" t="inlineStr">
        <is>
          <t>—</t>
        </is>
      </c>
      <c r="C127" s="26" t="inlineStr">
        <is>
          <t>UC asociada</t>
        </is>
      </c>
      <c r="D127" s="26" t="inlineStr">
        <is>
          <t>Identificación</t>
        </is>
      </c>
      <c r="E127" s="26" t="inlineStr">
        <is>
          <t>Unidad Constructiva asociada.</t>
        </is>
      </c>
    </row>
    <row r="128">
      <c r="A128" s="27" t="inlineStr">
        <is>
          <t>F9. Equipos de línea</t>
        </is>
      </c>
      <c r="B128" s="27" t="inlineStr">
        <is>
          <t>—</t>
        </is>
      </c>
      <c r="C128" s="27" t="inlineStr">
        <is>
          <t>Tensión (kV)</t>
        </is>
      </c>
      <c r="D128" s="27" t="inlineStr">
        <is>
          <t>Característica</t>
        </is>
      </c>
      <c r="E128" s="27" t="inlineStr">
        <is>
          <t>Tensión exacta del activo en kV (p. ej. 34,5; 115; 230; 500).</t>
        </is>
      </c>
    </row>
    <row r="129">
      <c r="A129" s="26" t="inlineStr">
        <is>
          <t>F9. Equipos de línea</t>
        </is>
      </c>
      <c r="B129" s="26" t="inlineStr">
        <is>
          <t>—</t>
        </is>
      </c>
      <c r="C129" s="26" t="inlineStr">
        <is>
          <t>Nivel de tensión</t>
        </is>
      </c>
      <c r="D129" s="26" t="inlineStr">
        <is>
          <t>Característica</t>
        </is>
      </c>
      <c r="E129" s="26" t="inlineStr">
        <is>
          <t>Nivel de tensión de asignación de costo (N1-N4). Se asigna de forma automática según el valor de tensión suministrado.</t>
        </is>
      </c>
    </row>
    <row r="130">
      <c r="A130" s="27" t="inlineStr">
        <is>
          <t>F9. Equipos de línea</t>
        </is>
      </c>
      <c r="B130" s="27" t="inlineStr">
        <is>
          <t>—</t>
        </is>
      </c>
      <c r="C130" s="27" t="inlineStr">
        <is>
          <t>Año de compra</t>
        </is>
      </c>
      <c r="D130" s="27" t="inlineStr">
        <is>
          <t>Compra</t>
        </is>
      </c>
      <c r="E130" s="27" t="inlineStr">
        <is>
          <t>Año de compra.</t>
        </is>
      </c>
    </row>
    <row r="131">
      <c r="A131" s="26" t="inlineStr">
        <is>
          <t>F9. Equipos de línea</t>
        </is>
      </c>
      <c r="B131" s="26" t="inlineStr">
        <is>
          <t>—</t>
        </is>
      </c>
      <c r="C131" s="26" t="inlineStr">
        <is>
          <t>Mes de compra</t>
        </is>
      </c>
      <c r="D131" s="26" t="inlineStr">
        <is>
          <t>Compra</t>
        </is>
      </c>
      <c r="E131" s="26" t="inlineStr">
        <is>
          <t>Mes de compra.</t>
        </is>
      </c>
    </row>
    <row r="132">
      <c r="A132" s="27" t="inlineStr">
        <is>
          <t>F9. Equipos de línea</t>
        </is>
      </c>
      <c r="B132" s="27" t="inlineStr">
        <is>
          <t>—</t>
        </is>
      </c>
      <c r="C132" s="27" t="inlineStr">
        <is>
          <t>País de origen</t>
        </is>
      </c>
      <c r="D132" s="27" t="inlineStr">
        <is>
          <t>Compra</t>
        </is>
      </c>
      <c r="E132" s="27" t="inlineStr">
        <is>
          <t>País de origen.</t>
        </is>
      </c>
    </row>
    <row r="133">
      <c r="A133" s="26" t="inlineStr">
        <is>
          <t>F9. Equipos de línea</t>
        </is>
      </c>
      <c r="B133" s="26" t="inlineStr">
        <is>
          <t>—</t>
        </is>
      </c>
      <c r="C133" s="26" t="inlineStr">
        <is>
          <t>Moneda</t>
        </is>
      </c>
      <c r="D133" s="26" t="inlineStr">
        <is>
          <t>Compra</t>
        </is>
      </c>
      <c r="E133" s="26" t="inlineStr">
        <is>
          <t>Moneda del valor de compra.</t>
        </is>
      </c>
    </row>
    <row r="134">
      <c r="A134" s="27" t="inlineStr">
        <is>
          <t>F9. Equipos de línea</t>
        </is>
      </c>
      <c r="B134" s="27" t="inlineStr">
        <is>
          <t>—</t>
        </is>
      </c>
      <c r="C134" s="27" t="inlineStr">
        <is>
          <t>Valor de compra (DDP)</t>
        </is>
      </c>
      <c r="D134" s="27" t="inlineStr">
        <is>
          <t>Compra</t>
        </is>
      </c>
      <c r="E134" s="27" t="inlineStr">
        <is>
          <t>Valor de compra del activo (DDP), en la moneda y país declarados en este mismo registro (moneda_id, pais_origen_id).</t>
        </is>
      </c>
    </row>
    <row r="135">
      <c r="A135" s="26" t="inlineStr">
        <is>
          <t>F9. Equipos de línea</t>
        </is>
      </c>
      <c r="B135" s="26" t="inlineStr">
        <is>
          <t>—</t>
        </is>
      </c>
      <c r="C135" s="26" t="inlineStr">
        <is>
          <t>Cantidad de compra</t>
        </is>
      </c>
      <c r="D135" s="26" t="inlineStr">
        <is>
          <t>Compra</t>
        </is>
      </c>
      <c r="E135" s="26" t="inlineStr">
        <is>
          <t>Cantidad de unidades adquiridas.</t>
        </is>
      </c>
    </row>
    <row r="136">
      <c r="A136" s="27" t="inlineStr">
        <is>
          <t>F9. Equipos de línea</t>
        </is>
      </c>
      <c r="B136" s="27" t="inlineStr">
        <is>
          <t>—</t>
        </is>
      </c>
      <c r="C136" s="27" t="inlineStr">
        <is>
          <t>Costo instalación (COP)</t>
        </is>
      </c>
      <c r="D136" s="27" t="inlineStr">
        <is>
          <t>Compra</t>
        </is>
      </c>
      <c r="E136" s="27" t="inlineStr">
        <is>
          <t>Costo de instalación del activo, en pesos colombianos (COP).</t>
        </is>
      </c>
    </row>
    <row r="137">
      <c r="A137" s="26" t="inlineStr">
        <is>
          <t>F9. Equipos de línea</t>
        </is>
      </c>
      <c r="B137" s="26" t="inlineStr">
        <is>
          <t>—</t>
        </is>
      </c>
      <c r="C137" s="26" t="inlineStr">
        <is>
          <t>Metodología costo instalación</t>
        </is>
      </c>
      <c r="D137" s="26" t="inlineStr">
        <is>
          <t>Compra</t>
        </is>
      </c>
      <c r="E137" s="26" t="inlineStr">
        <is>
          <t>Seleccione «Costos propios» si la instalación la ejecutó la empresa con recursos propios; de lo contrario, seleccione «Contrato externo».</t>
        </is>
      </c>
    </row>
    <row r="138">
      <c r="A138" s="27" t="inlineStr">
        <is>
          <t>F9. Equipos de línea</t>
        </is>
      </c>
      <c r="B138" s="27" t="inlineStr">
        <is>
          <t>—</t>
        </is>
      </c>
      <c r="C138" s="27" t="inlineStr">
        <is>
          <t>Observaciones</t>
        </is>
      </c>
      <c r="D138" s="27" t="inlineStr">
        <is>
          <t>General</t>
        </is>
      </c>
      <c r="E138" s="27" t="inlineStr">
        <is>
          <t>Observaciones del Operador de Red.</t>
        </is>
      </c>
    </row>
    <row r="139">
      <c r="A139" s="26" t="inlineStr">
        <is>
          <t>F10. Centros de control</t>
        </is>
      </c>
      <c r="B139" s="26" t="inlineStr">
        <is>
          <t>—</t>
        </is>
      </c>
      <c r="C139" s="26" t="inlineStr">
        <is>
          <t>IUA elemento</t>
        </is>
      </c>
      <c r="D139" s="26" t="inlineStr">
        <is>
          <t>Identificación</t>
        </is>
      </c>
      <c r="E139" s="26" t="inlineStr">
        <is>
          <t>Identificador Único del Activo (IUA), según el formato de la Circular CREG 029 de 2018. Doce caracteres numéricos en niveles 2, 3 y 4; diez caracteres alfanuméricos en nivel 1.</t>
        </is>
      </c>
    </row>
    <row r="140">
      <c r="A140" s="27" t="inlineStr">
        <is>
          <t>F10. Centros de control</t>
        </is>
      </c>
      <c r="B140" s="27" t="inlineStr">
        <is>
          <t>—</t>
        </is>
      </c>
      <c r="C140" s="27" t="inlineStr">
        <is>
          <t>Código proyecto</t>
        </is>
      </c>
      <c r="D140" s="27" t="inlineStr">
        <is>
          <t>Identificación</t>
        </is>
      </c>
      <c r="E140" s="27" t="inlineStr">
        <is>
          <t>Proyecto al que pertenece el activo.</t>
        </is>
      </c>
    </row>
    <row r="141">
      <c r="A141" s="26" t="inlineStr">
        <is>
          <t>F10. Centros de control</t>
        </is>
      </c>
      <c r="B141" s="26" t="inlineStr">
        <is>
          <t>—</t>
        </is>
      </c>
      <c r="C141" s="26" t="inlineStr">
        <is>
          <t>Subestación (IUS)</t>
        </is>
      </c>
      <c r="D141" s="26" t="inlineStr">
        <is>
          <t>Identificación</t>
        </is>
      </c>
      <c r="E141" s="26" t="inlineStr">
        <is>
          <t>Identificador de la subestación.</t>
        </is>
      </c>
    </row>
    <row r="142">
      <c r="A142" s="27" t="inlineStr">
        <is>
          <t>F10. Centros de control</t>
        </is>
      </c>
      <c r="B142" s="27" t="inlineStr">
        <is>
          <t>—</t>
        </is>
      </c>
      <c r="C142" s="27" t="inlineStr">
        <is>
          <t>UC reportada</t>
        </is>
      </c>
      <c r="D142" s="27" t="inlineStr">
        <is>
          <t>Identificación</t>
        </is>
      </c>
      <c r="E142" s="27" t="inlineStr">
        <is>
          <t>Unidad Constructiva reportada o asociada.</t>
        </is>
      </c>
    </row>
    <row r="143">
      <c r="A143" s="26" t="inlineStr">
        <is>
          <t>F10. Centros de control</t>
        </is>
      </c>
      <c r="B143" s="26" t="inlineStr">
        <is>
          <t>—</t>
        </is>
      </c>
      <c r="C143" s="26" t="inlineStr">
        <is>
          <t>Elemento</t>
        </is>
      </c>
      <c r="D143" s="26" t="inlineStr">
        <is>
          <t>Característica</t>
        </is>
      </c>
      <c r="E143" s="26" t="inlineStr">
        <is>
          <t>Elemento base de centro de control (trae su categoría por catálogo).</t>
        </is>
      </c>
    </row>
    <row r="144">
      <c r="A144" s="27" t="inlineStr">
        <is>
          <t>F10. Centros de control</t>
        </is>
      </c>
      <c r="B144" s="27" t="inlineStr">
        <is>
          <t>—</t>
        </is>
      </c>
      <c r="C144" s="27" t="inlineStr">
        <is>
          <t>Año de compra</t>
        </is>
      </c>
      <c r="D144" s="27" t="inlineStr">
        <is>
          <t>Compra</t>
        </is>
      </c>
      <c r="E144" s="27" t="inlineStr">
        <is>
          <t>Año de compra.</t>
        </is>
      </c>
    </row>
    <row r="145">
      <c r="A145" s="26" t="inlineStr">
        <is>
          <t>F10. Centros de control</t>
        </is>
      </c>
      <c r="B145" s="26" t="inlineStr">
        <is>
          <t>—</t>
        </is>
      </c>
      <c r="C145" s="26" t="inlineStr">
        <is>
          <t>Mes de compra</t>
        </is>
      </c>
      <c r="D145" s="26" t="inlineStr">
        <is>
          <t>Compra</t>
        </is>
      </c>
      <c r="E145" s="26" t="inlineStr">
        <is>
          <t>Mes de compra.</t>
        </is>
      </c>
    </row>
    <row r="146">
      <c r="A146" s="27" t="inlineStr">
        <is>
          <t>F10. Centros de control</t>
        </is>
      </c>
      <c r="B146" s="27" t="inlineStr">
        <is>
          <t>—</t>
        </is>
      </c>
      <c r="C146" s="27" t="inlineStr">
        <is>
          <t>País de origen</t>
        </is>
      </c>
      <c r="D146" s="27" t="inlineStr">
        <is>
          <t>Compra</t>
        </is>
      </c>
      <c r="E146" s="27" t="inlineStr">
        <is>
          <t>País de origen.</t>
        </is>
      </c>
    </row>
    <row r="147">
      <c r="A147" s="26" t="inlineStr">
        <is>
          <t>F10. Centros de control</t>
        </is>
      </c>
      <c r="B147" s="26" t="inlineStr">
        <is>
          <t>—</t>
        </is>
      </c>
      <c r="C147" s="26" t="inlineStr">
        <is>
          <t>Moneda</t>
        </is>
      </c>
      <c r="D147" s="26" t="inlineStr">
        <is>
          <t>Compra</t>
        </is>
      </c>
      <c r="E147" s="26" t="inlineStr">
        <is>
          <t>Moneda del valor de compra.</t>
        </is>
      </c>
    </row>
    <row r="148">
      <c r="A148" s="27" t="inlineStr">
        <is>
          <t>F10. Centros de control</t>
        </is>
      </c>
      <c r="B148" s="27" t="inlineStr">
        <is>
          <t>—</t>
        </is>
      </c>
      <c r="C148" s="27" t="inlineStr">
        <is>
          <t>Valor de compra (DDP)</t>
        </is>
      </c>
      <c r="D148" s="27" t="inlineStr">
        <is>
          <t>Compra</t>
        </is>
      </c>
      <c r="E148" s="27" t="inlineStr">
        <is>
          <t>Valor de compra del activo (DDP), en la moneda y país declarados en este mismo registro (moneda_id, pais_origen_id).</t>
        </is>
      </c>
    </row>
    <row r="149">
      <c r="A149" s="26" t="inlineStr">
        <is>
          <t>F10. Centros de control</t>
        </is>
      </c>
      <c r="B149" s="26" t="inlineStr">
        <is>
          <t>—</t>
        </is>
      </c>
      <c r="C149" s="26" t="inlineStr">
        <is>
          <t>Costo instalación (COP)</t>
        </is>
      </c>
      <c r="D149" s="26" t="inlineStr">
        <is>
          <t>Compra</t>
        </is>
      </c>
      <c r="E149" s="26" t="inlineStr">
        <is>
          <t>Costo de instalación del activo, en pesos colombianos (COP).</t>
        </is>
      </c>
    </row>
    <row r="150">
      <c r="A150" s="27" t="inlineStr">
        <is>
          <t>F10. Centros de control</t>
        </is>
      </c>
      <c r="B150" s="27" t="inlineStr">
        <is>
          <t>—</t>
        </is>
      </c>
      <c r="C150" s="27" t="inlineStr">
        <is>
          <t>Metodología costo instalación</t>
        </is>
      </c>
      <c r="D150" s="27" t="inlineStr">
        <is>
          <t>Compra</t>
        </is>
      </c>
      <c r="E150" s="27" t="inlineStr">
        <is>
          <t>Seleccione «Costos propios» si la instalación la ejecutó la empresa con recursos propios; de lo contrario, seleccione «Contrato externo».</t>
        </is>
      </c>
    </row>
    <row r="151">
      <c r="A151" s="26" t="inlineStr">
        <is>
          <t>F10. Centros de control</t>
        </is>
      </c>
      <c r="B151" s="26" t="inlineStr">
        <is>
          <t>—</t>
        </is>
      </c>
      <c r="C151" s="26" t="inlineStr">
        <is>
          <t>Observaciones</t>
        </is>
      </c>
      <c r="D151" s="26" t="inlineStr">
        <is>
          <t>General</t>
        </is>
      </c>
      <c r="E151" s="26" t="inlineStr">
        <is>
          <t>Observaciones del Operador de Red.</t>
        </is>
      </c>
    </row>
    <row r="152">
      <c r="A152" s="27" t="inlineStr">
        <is>
          <t>F11. Redes BT - Apoyos</t>
        </is>
      </c>
      <c r="B152" s="27" t="inlineStr">
        <is>
          <t>—</t>
        </is>
      </c>
      <c r="C152" s="27" t="inlineStr">
        <is>
          <t>IUL asociado</t>
        </is>
      </c>
      <c r="D152" s="27" t="inlineStr">
        <is>
          <t>Identificación</t>
        </is>
      </c>
      <c r="E152" s="27" t="inlineStr">
        <is>
          <t>Identificador de la línea/red asociada.</t>
        </is>
      </c>
    </row>
    <row r="153">
      <c r="A153" s="26" t="inlineStr">
        <is>
          <t>F11. Redes BT - Apoyos</t>
        </is>
      </c>
      <c r="B153" s="26" t="inlineStr">
        <is>
          <t>—</t>
        </is>
      </c>
      <c r="C153" s="26" t="inlineStr">
        <is>
          <t>Código proyecto</t>
        </is>
      </c>
      <c r="D153" s="26" t="inlineStr">
        <is>
          <t>Identificación</t>
        </is>
      </c>
      <c r="E153" s="26" t="inlineStr">
        <is>
          <t>Proyecto al que pertenece el activo.</t>
        </is>
      </c>
    </row>
    <row r="154">
      <c r="A154" s="27" t="inlineStr">
        <is>
          <t>F11. Redes BT - Apoyos</t>
        </is>
      </c>
      <c r="B154" s="27" t="inlineStr">
        <is>
          <t>—</t>
        </is>
      </c>
      <c r="C154" s="27" t="inlineStr">
        <is>
          <t>UC reportada</t>
        </is>
      </c>
      <c r="D154" s="27" t="inlineStr">
        <is>
          <t>Identificación</t>
        </is>
      </c>
      <c r="E154" s="27" t="inlineStr">
        <is>
          <t>Unidad Constructiva reportada o asociada.</t>
        </is>
      </c>
    </row>
    <row r="155">
      <c r="A155" s="26" t="inlineStr">
        <is>
          <t>F11. Redes BT - Apoyos</t>
        </is>
      </c>
      <c r="B155" s="26" t="inlineStr">
        <is>
          <t>—</t>
        </is>
      </c>
      <c r="C155" s="26" t="inlineStr">
        <is>
          <t>Tipo de apoyo</t>
        </is>
      </c>
      <c r="D155" s="26" t="inlineStr">
        <is>
          <t>Característica</t>
        </is>
      </c>
      <c r="E155" s="26" t="inlineStr">
        <is>
          <t>Tipo de apoyo (P/T/TC).</t>
        </is>
      </c>
    </row>
    <row r="156">
      <c r="A156" s="27" t="inlineStr">
        <is>
          <t>F11. Redes BT - Apoyos</t>
        </is>
      </c>
      <c r="B156" s="27" t="inlineStr">
        <is>
          <t>—</t>
        </is>
      </c>
      <c r="C156" s="27" t="inlineStr">
        <is>
          <t>Altura (m)</t>
        </is>
      </c>
      <c r="D156" s="27" t="inlineStr">
        <is>
          <t>Característica</t>
        </is>
      </c>
      <c r="E156" s="27" t="inlineStr">
        <is>
          <t>Altura del apoyo en metros.</t>
        </is>
      </c>
    </row>
    <row r="157">
      <c r="A157" s="26" t="inlineStr">
        <is>
          <t>F11. Redes BT - Apoyos</t>
        </is>
      </c>
      <c r="B157" s="26" t="inlineStr">
        <is>
          <t>—</t>
        </is>
      </c>
      <c r="C157" s="26" t="inlineStr">
        <is>
          <t>Material</t>
        </is>
      </c>
      <c r="D157" s="26" t="inlineStr">
        <is>
          <t>Característica</t>
        </is>
      </c>
      <c r="E157" s="26" t="inlineStr">
        <is>
          <t>Material del apoyo.</t>
        </is>
      </c>
    </row>
    <row r="158">
      <c r="A158" s="27" t="inlineStr">
        <is>
          <t>F11. Redes BT - Apoyos</t>
        </is>
      </c>
      <c r="B158" s="27" t="inlineStr">
        <is>
          <t>—</t>
        </is>
      </c>
      <c r="C158" s="27" t="inlineStr">
        <is>
          <t>Tensión de rotura (kg)</t>
        </is>
      </c>
      <c r="D158" s="27" t="inlineStr">
        <is>
          <t>Característica</t>
        </is>
      </c>
      <c r="E158" s="27" t="inlineStr">
        <is>
          <t>Tensión de rotura (kg).</t>
        </is>
      </c>
    </row>
    <row r="159">
      <c r="A159" s="26" t="inlineStr">
        <is>
          <t>F11. Redes BT - Apoyos</t>
        </is>
      </c>
      <c r="B159" s="26" t="inlineStr">
        <is>
          <t>—</t>
        </is>
      </c>
      <c r="C159" s="26" t="inlineStr">
        <is>
          <t>Tipo de estructura</t>
        </is>
      </c>
      <c r="D159" s="26" t="inlineStr">
        <is>
          <t>Característica</t>
        </is>
      </c>
      <c r="E159" s="26" t="inlineStr">
        <is>
          <t>Modo constructivo del apoyo (suspensión / retención).</t>
        </is>
      </c>
    </row>
    <row r="160">
      <c r="A160" s="27" t="inlineStr">
        <is>
          <t>F11. Redes BT - Apoyos</t>
        </is>
      </c>
      <c r="B160" s="27" t="inlineStr">
        <is>
          <t>—</t>
        </is>
      </c>
      <c r="C160" s="27" t="inlineStr">
        <is>
          <t>Ubicación</t>
        </is>
      </c>
      <c r="D160" s="27" t="inlineStr">
        <is>
          <t>Característica</t>
        </is>
      </c>
      <c r="E160" s="27" t="inlineStr">
        <is>
          <t>Ubicación (urbano/rural).</t>
        </is>
      </c>
    </row>
    <row r="161">
      <c r="A161" s="26" t="inlineStr">
        <is>
          <t>F11. Redes BT - Apoyos</t>
        </is>
      </c>
      <c r="B161" s="26" t="inlineStr">
        <is>
          <t>—</t>
        </is>
      </c>
      <c r="C161" s="26" t="inlineStr">
        <is>
          <t>Año de compra</t>
        </is>
      </c>
      <c r="D161" s="26" t="inlineStr">
        <is>
          <t>Compra</t>
        </is>
      </c>
      <c r="E161" s="26" t="inlineStr">
        <is>
          <t>Año de compra.</t>
        </is>
      </c>
    </row>
    <row r="162">
      <c r="A162" s="27" t="inlineStr">
        <is>
          <t>F11. Redes BT - Apoyos</t>
        </is>
      </c>
      <c r="B162" s="27" t="inlineStr">
        <is>
          <t>—</t>
        </is>
      </c>
      <c r="C162" s="27" t="inlineStr">
        <is>
          <t>Mes de compra</t>
        </is>
      </c>
      <c r="D162" s="27" t="inlineStr">
        <is>
          <t>Compra</t>
        </is>
      </c>
      <c r="E162" s="27" t="inlineStr">
        <is>
          <t>Mes de compra.</t>
        </is>
      </c>
    </row>
    <row r="163">
      <c r="A163" s="26" t="inlineStr">
        <is>
          <t>F11. Redes BT - Apoyos</t>
        </is>
      </c>
      <c r="B163" s="26" t="inlineStr">
        <is>
          <t>—</t>
        </is>
      </c>
      <c r="C163" s="26" t="inlineStr">
        <is>
          <t>País de origen</t>
        </is>
      </c>
      <c r="D163" s="26" t="inlineStr">
        <is>
          <t>Compra</t>
        </is>
      </c>
      <c r="E163" s="26" t="inlineStr">
        <is>
          <t>País de origen.</t>
        </is>
      </c>
    </row>
    <row r="164">
      <c r="A164" s="27" t="inlineStr">
        <is>
          <t>F11. Redes BT - Apoyos</t>
        </is>
      </c>
      <c r="B164" s="27" t="inlineStr">
        <is>
          <t>—</t>
        </is>
      </c>
      <c r="C164" s="27" t="inlineStr">
        <is>
          <t>Moneda</t>
        </is>
      </c>
      <c r="D164" s="27" t="inlineStr">
        <is>
          <t>Compra</t>
        </is>
      </c>
      <c r="E164" s="27" t="inlineStr">
        <is>
          <t>Moneda del valor de compra.</t>
        </is>
      </c>
    </row>
    <row r="165">
      <c r="A165" s="26" t="inlineStr">
        <is>
          <t>F11. Redes BT - Apoyos</t>
        </is>
      </c>
      <c r="B165" s="26" t="inlineStr">
        <is>
          <t>—</t>
        </is>
      </c>
      <c r="C165" s="26" t="inlineStr">
        <is>
          <t>Valor de compra (DDP)</t>
        </is>
      </c>
      <c r="D165" s="26" t="inlineStr">
        <is>
          <t>Compra</t>
        </is>
      </c>
      <c r="E165" s="26" t="inlineStr">
        <is>
          <t>Valor de compra del activo (DDP), en la moneda y país declarados en este mismo registro (moneda_id, pais_origen_id).</t>
        </is>
      </c>
    </row>
    <row r="166">
      <c r="A166" s="27" t="inlineStr">
        <is>
          <t>F11. Redes BT - Apoyos</t>
        </is>
      </c>
      <c r="B166" s="27" t="inlineStr">
        <is>
          <t>—</t>
        </is>
      </c>
      <c r="C166" s="27" t="inlineStr">
        <is>
          <t>Cantidad de compra</t>
        </is>
      </c>
      <c r="D166" s="27" t="inlineStr">
        <is>
          <t>Compra</t>
        </is>
      </c>
      <c r="E166" s="27" t="inlineStr">
        <is>
          <t>Cantidad de unidades adquiridas.</t>
        </is>
      </c>
    </row>
    <row r="167">
      <c r="A167" s="26" t="inlineStr">
        <is>
          <t>F11. Redes BT - Apoyos</t>
        </is>
      </c>
      <c r="B167" s="26" t="inlineStr">
        <is>
          <t>—</t>
        </is>
      </c>
      <c r="C167" s="26" t="inlineStr">
        <is>
          <t>Costo instalación (COP)</t>
        </is>
      </c>
      <c r="D167" s="26" t="inlineStr">
        <is>
          <t>Compra</t>
        </is>
      </c>
      <c r="E167" s="26" t="inlineStr">
        <is>
          <t>Costo de instalación del activo, en pesos colombianos (COP).</t>
        </is>
      </c>
    </row>
    <row r="168">
      <c r="A168" s="27" t="inlineStr">
        <is>
          <t>F11. Redes BT - Apoyos</t>
        </is>
      </c>
      <c r="B168" s="27" t="inlineStr">
        <is>
          <t>—</t>
        </is>
      </c>
      <c r="C168" s="27" t="inlineStr">
        <is>
          <t>Metodología costo instalación</t>
        </is>
      </c>
      <c r="D168" s="27" t="inlineStr">
        <is>
          <t>Compra</t>
        </is>
      </c>
      <c r="E168" s="27" t="inlineStr">
        <is>
          <t>Seleccione «Costos propios» si la instalación la ejecutó la empresa con recursos propios; de lo contrario, seleccione «Contrato externo».</t>
        </is>
      </c>
    </row>
    <row r="169">
      <c r="A169" s="26" t="inlineStr">
        <is>
          <t>F11. Redes BT - Apoyos</t>
        </is>
      </c>
      <c r="B169" s="26" t="inlineStr">
        <is>
          <t>—</t>
        </is>
      </c>
      <c r="C169" s="26" t="inlineStr">
        <is>
          <t>Observaciones</t>
        </is>
      </c>
      <c r="D169" s="26" t="inlineStr">
        <is>
          <t>General</t>
        </is>
      </c>
      <c r="E169" s="26" t="inlineStr">
        <is>
          <t>Observaciones del Operador de Red.</t>
        </is>
      </c>
    </row>
    <row r="170">
      <c r="A170" s="27" t="inlineStr">
        <is>
          <t>F11. Redes BT - Canalizaciones</t>
        </is>
      </c>
      <c r="B170" s="27" t="inlineStr">
        <is>
          <t>—</t>
        </is>
      </c>
      <c r="C170" s="27" t="inlineStr">
        <is>
          <t>IUL asociado</t>
        </is>
      </c>
      <c r="D170" s="27" t="inlineStr">
        <is>
          <t>Identificación</t>
        </is>
      </c>
      <c r="E170" s="27" t="inlineStr">
        <is>
          <t>Identificador de la línea/red asociada.</t>
        </is>
      </c>
    </row>
    <row r="171">
      <c r="A171" s="26" t="inlineStr">
        <is>
          <t>F11. Redes BT - Canalizaciones</t>
        </is>
      </c>
      <c r="B171" s="26" t="inlineStr">
        <is>
          <t>—</t>
        </is>
      </c>
      <c r="C171" s="26" t="inlineStr">
        <is>
          <t>Código proyecto</t>
        </is>
      </c>
      <c r="D171" s="26" t="inlineStr">
        <is>
          <t>Identificación</t>
        </is>
      </c>
      <c r="E171" s="26" t="inlineStr">
        <is>
          <t>Proyecto al que pertenece el activo.</t>
        </is>
      </c>
    </row>
    <row r="172">
      <c r="A172" s="27" t="inlineStr">
        <is>
          <t>F11. Redes BT - Canalizaciones</t>
        </is>
      </c>
      <c r="B172" s="27" t="inlineStr">
        <is>
          <t>—</t>
        </is>
      </c>
      <c r="C172" s="27" t="inlineStr">
        <is>
          <t>UC reportada</t>
        </is>
      </c>
      <c r="D172" s="27" t="inlineStr">
        <is>
          <t>Identificación</t>
        </is>
      </c>
      <c r="E172" s="27" t="inlineStr">
        <is>
          <t>Unidad Constructiva reportada o asociada.</t>
        </is>
      </c>
    </row>
    <row r="173">
      <c r="A173" s="26" t="inlineStr">
        <is>
          <t>F11. Redes BT - Canalizaciones</t>
        </is>
      </c>
      <c r="B173" s="26" t="inlineStr">
        <is>
          <t>—</t>
        </is>
      </c>
      <c r="C173" s="26" t="inlineStr">
        <is>
          <t>Año de compra</t>
        </is>
      </c>
      <c r="D173" s="26" t="inlineStr">
        <is>
          <t>Compra</t>
        </is>
      </c>
      <c r="E173" s="26" t="inlineStr">
        <is>
          <t>Año de compra.</t>
        </is>
      </c>
    </row>
    <row r="174">
      <c r="A174" s="27" t="inlineStr">
        <is>
          <t>F11. Redes BT - Canalizaciones</t>
        </is>
      </c>
      <c r="B174" s="27" t="inlineStr">
        <is>
          <t>—</t>
        </is>
      </c>
      <c r="C174" s="27" t="inlineStr">
        <is>
          <t>Mes de compra</t>
        </is>
      </c>
      <c r="D174" s="27" t="inlineStr">
        <is>
          <t>Compra</t>
        </is>
      </c>
      <c r="E174" s="27" t="inlineStr">
        <is>
          <t>Mes de compra.</t>
        </is>
      </c>
    </row>
    <row r="175">
      <c r="A175" s="26" t="inlineStr">
        <is>
          <t>F11. Redes BT - Canalizaciones</t>
        </is>
      </c>
      <c r="B175" s="26" t="inlineStr">
        <is>
          <t>—</t>
        </is>
      </c>
      <c r="C175" s="26" t="inlineStr">
        <is>
          <t>País de origen</t>
        </is>
      </c>
      <c r="D175" s="26" t="inlineStr">
        <is>
          <t>Compra</t>
        </is>
      </c>
      <c r="E175" s="26" t="inlineStr">
        <is>
          <t>País de origen.</t>
        </is>
      </c>
    </row>
    <row r="176">
      <c r="A176" s="27" t="inlineStr">
        <is>
          <t>F11. Redes BT - Canalizaciones</t>
        </is>
      </c>
      <c r="B176" s="27" t="inlineStr">
        <is>
          <t>—</t>
        </is>
      </c>
      <c r="C176" s="27" t="inlineStr">
        <is>
          <t>Moneda</t>
        </is>
      </c>
      <c r="D176" s="27" t="inlineStr">
        <is>
          <t>Compra</t>
        </is>
      </c>
      <c r="E176" s="27" t="inlineStr">
        <is>
          <t>Moneda del valor de compra.</t>
        </is>
      </c>
    </row>
    <row r="177">
      <c r="A177" s="26" t="inlineStr">
        <is>
          <t>F11. Redes BT - Canalizaciones</t>
        </is>
      </c>
      <c r="B177" s="26" t="inlineStr">
        <is>
          <t>—</t>
        </is>
      </c>
      <c r="C177" s="26" t="inlineStr">
        <is>
          <t>Valor de compra (DDP)</t>
        </is>
      </c>
      <c r="D177" s="26" t="inlineStr">
        <is>
          <t>Compra</t>
        </is>
      </c>
      <c r="E177" s="26" t="inlineStr">
        <is>
          <t>Valor de compra del activo (DDP), en la moneda y país declarados en este mismo registro (moneda_id, pais_origen_id).</t>
        </is>
      </c>
    </row>
    <row r="178">
      <c r="A178" s="27" t="inlineStr">
        <is>
          <t>F11. Redes BT - Canalizaciones</t>
        </is>
      </c>
      <c r="B178" s="27" t="inlineStr">
        <is>
          <t>—</t>
        </is>
      </c>
      <c r="C178" s="27" t="inlineStr">
        <is>
          <t>Cantidad de compra (km)</t>
        </is>
      </c>
      <c r="D178" s="27" t="inlineStr">
        <is>
          <t>Compra</t>
        </is>
      </c>
      <c r="E178" s="27" t="inlineStr">
        <is>
          <t>Cantidad de unidades adquiridas.</t>
        </is>
      </c>
    </row>
    <row r="179">
      <c r="A179" s="26" t="inlineStr">
        <is>
          <t>F11. Redes BT - Canalizaciones</t>
        </is>
      </c>
      <c r="B179" s="26" t="inlineStr">
        <is>
          <t>—</t>
        </is>
      </c>
      <c r="C179" s="26" t="inlineStr">
        <is>
          <t>Costo instalación (COP)</t>
        </is>
      </c>
      <c r="D179" s="26" t="inlineStr">
        <is>
          <t>Compra</t>
        </is>
      </c>
      <c r="E179" s="26" t="inlineStr">
        <is>
          <t>Costo de instalación del activo, en pesos colombianos (COP).</t>
        </is>
      </c>
    </row>
    <row r="180">
      <c r="A180" s="27" t="inlineStr">
        <is>
          <t>F11. Redes BT - Canalizaciones</t>
        </is>
      </c>
      <c r="B180" s="27" t="inlineStr">
        <is>
          <t>—</t>
        </is>
      </c>
      <c r="C180" s="27" t="inlineStr">
        <is>
          <t>Metodología costo instalación</t>
        </is>
      </c>
      <c r="D180" s="27" t="inlineStr">
        <is>
          <t>Compra</t>
        </is>
      </c>
      <c r="E180" s="27" t="inlineStr">
        <is>
          <t>Seleccione «Costos propios» si la instalación la ejecutó la empresa con recursos propios; de lo contrario, seleccione «Contrato externo».</t>
        </is>
      </c>
    </row>
    <row r="181">
      <c r="A181" s="26" t="inlineStr">
        <is>
          <t>F11. Redes BT - Canalizaciones</t>
        </is>
      </c>
      <c r="B181" s="26" t="inlineStr">
        <is>
          <t>—</t>
        </is>
      </c>
      <c r="C181" s="26" t="inlineStr">
        <is>
          <t>Observaciones</t>
        </is>
      </c>
      <c r="D181" s="26" t="inlineStr">
        <is>
          <t>General</t>
        </is>
      </c>
      <c r="E181" s="26" t="inlineStr">
        <is>
          <t>Observaciones del Operador de Red.</t>
        </is>
      </c>
    </row>
    <row r="182">
      <c r="A182" s="27" t="inlineStr">
        <is>
          <t>F11. Redes BT - Cajas</t>
        </is>
      </c>
      <c r="B182" s="27" t="inlineStr">
        <is>
          <t>—</t>
        </is>
      </c>
      <c r="C182" s="27" t="inlineStr">
        <is>
          <t>IUL asociado</t>
        </is>
      </c>
      <c r="D182" s="27" t="inlineStr">
        <is>
          <t>Identificación</t>
        </is>
      </c>
      <c r="E182" s="27" t="inlineStr">
        <is>
          <t>Identificador de la línea/red asociada.</t>
        </is>
      </c>
    </row>
    <row r="183">
      <c r="A183" s="26" t="inlineStr">
        <is>
          <t>F11. Redes BT - Cajas</t>
        </is>
      </c>
      <c r="B183" s="26" t="inlineStr">
        <is>
          <t>—</t>
        </is>
      </c>
      <c r="C183" s="26" t="inlineStr">
        <is>
          <t>Código proyecto</t>
        </is>
      </c>
      <c r="D183" s="26" t="inlineStr">
        <is>
          <t>Identificación</t>
        </is>
      </c>
      <c r="E183" s="26" t="inlineStr">
        <is>
          <t>Proyecto al que pertenece el activo.</t>
        </is>
      </c>
    </row>
    <row r="184">
      <c r="A184" s="27" t="inlineStr">
        <is>
          <t>F11. Redes BT - Cajas</t>
        </is>
      </c>
      <c r="B184" s="27" t="inlineStr">
        <is>
          <t>—</t>
        </is>
      </c>
      <c r="C184" s="27" t="inlineStr">
        <is>
          <t>UC reportada</t>
        </is>
      </c>
      <c r="D184" s="27" t="inlineStr">
        <is>
          <t>Identificación</t>
        </is>
      </c>
      <c r="E184" s="27" t="inlineStr">
        <is>
          <t>Unidad Constructiva reportada o asociada.</t>
        </is>
      </c>
    </row>
    <row r="185">
      <c r="A185" s="26" t="inlineStr">
        <is>
          <t>F11. Redes BT - Cajas</t>
        </is>
      </c>
      <c r="B185" s="26" t="inlineStr">
        <is>
          <t>—</t>
        </is>
      </c>
      <c r="C185" s="26" t="inlineStr">
        <is>
          <t>Año de compra</t>
        </is>
      </c>
      <c r="D185" s="26" t="inlineStr">
        <is>
          <t>Compra</t>
        </is>
      </c>
      <c r="E185" s="26" t="inlineStr">
        <is>
          <t>Año de compra.</t>
        </is>
      </c>
    </row>
    <row r="186">
      <c r="A186" s="27" t="inlineStr">
        <is>
          <t>F11. Redes BT - Cajas</t>
        </is>
      </c>
      <c r="B186" s="27" t="inlineStr">
        <is>
          <t>—</t>
        </is>
      </c>
      <c r="C186" s="27" t="inlineStr">
        <is>
          <t>Mes de compra</t>
        </is>
      </c>
      <c r="D186" s="27" t="inlineStr">
        <is>
          <t>Compra</t>
        </is>
      </c>
      <c r="E186" s="27" t="inlineStr">
        <is>
          <t>Mes de compra.</t>
        </is>
      </c>
    </row>
    <row r="187">
      <c r="A187" s="26" t="inlineStr">
        <is>
          <t>F11. Redes BT - Cajas</t>
        </is>
      </c>
      <c r="B187" s="26" t="inlineStr">
        <is>
          <t>—</t>
        </is>
      </c>
      <c r="C187" s="26" t="inlineStr">
        <is>
          <t>País de origen</t>
        </is>
      </c>
      <c r="D187" s="26" t="inlineStr">
        <is>
          <t>Compra</t>
        </is>
      </c>
      <c r="E187" s="26" t="inlineStr">
        <is>
          <t>País de origen.</t>
        </is>
      </c>
    </row>
    <row r="188">
      <c r="A188" s="27" t="inlineStr">
        <is>
          <t>F11. Redes BT - Cajas</t>
        </is>
      </c>
      <c r="B188" s="27" t="inlineStr">
        <is>
          <t>—</t>
        </is>
      </c>
      <c r="C188" s="27" t="inlineStr">
        <is>
          <t>Moneda</t>
        </is>
      </c>
      <c r="D188" s="27" t="inlineStr">
        <is>
          <t>Compra</t>
        </is>
      </c>
      <c r="E188" s="27" t="inlineStr">
        <is>
          <t>Moneda del valor de compra.</t>
        </is>
      </c>
    </row>
    <row r="189">
      <c r="A189" s="26" t="inlineStr">
        <is>
          <t>F11. Redes BT - Cajas</t>
        </is>
      </c>
      <c r="B189" s="26" t="inlineStr">
        <is>
          <t>—</t>
        </is>
      </c>
      <c r="C189" s="26" t="inlineStr">
        <is>
          <t>Valor de compra (DDP)</t>
        </is>
      </c>
      <c r="D189" s="26" t="inlineStr">
        <is>
          <t>Compra</t>
        </is>
      </c>
      <c r="E189" s="26" t="inlineStr">
        <is>
          <t>Valor de compra del activo (DDP), en la moneda y país declarados en este mismo registro (moneda_id, pais_origen_id).</t>
        </is>
      </c>
    </row>
    <row r="190">
      <c r="A190" s="27" t="inlineStr">
        <is>
          <t>F11. Redes BT - Cajas</t>
        </is>
      </c>
      <c r="B190" s="27" t="inlineStr">
        <is>
          <t>—</t>
        </is>
      </c>
      <c r="C190" s="27" t="inlineStr">
        <is>
          <t>Cantidad de compra (km)</t>
        </is>
      </c>
      <c r="D190" s="27" t="inlineStr">
        <is>
          <t>Compra</t>
        </is>
      </c>
      <c r="E190" s="27" t="inlineStr">
        <is>
          <t>Cantidad de unidades adquiridas.</t>
        </is>
      </c>
    </row>
    <row r="191">
      <c r="A191" s="26" t="inlineStr">
        <is>
          <t>F11. Redes BT - Cajas</t>
        </is>
      </c>
      <c r="B191" s="26" t="inlineStr">
        <is>
          <t>—</t>
        </is>
      </c>
      <c r="C191" s="26" t="inlineStr">
        <is>
          <t>Costo instalación (COP)</t>
        </is>
      </c>
      <c r="D191" s="26" t="inlineStr">
        <is>
          <t>Compra</t>
        </is>
      </c>
      <c r="E191" s="26" t="inlineStr">
        <is>
          <t>Costo de instalación del activo, en pesos colombianos (COP).</t>
        </is>
      </c>
    </row>
    <row r="192">
      <c r="A192" s="27" t="inlineStr">
        <is>
          <t>F11. Redes BT - Cajas</t>
        </is>
      </c>
      <c r="B192" s="27" t="inlineStr">
        <is>
          <t>—</t>
        </is>
      </c>
      <c r="C192" s="27" t="inlineStr">
        <is>
          <t>Metodología costo instalación</t>
        </is>
      </c>
      <c r="D192" s="27" t="inlineStr">
        <is>
          <t>Compra</t>
        </is>
      </c>
      <c r="E192" s="27" t="inlineStr">
        <is>
          <t>Seleccione «Costos propios» si la instalación la ejecutó la empresa con recursos propios; de lo contrario, seleccione «Contrato externo».</t>
        </is>
      </c>
    </row>
    <row r="193">
      <c r="A193" s="26" t="inlineStr">
        <is>
          <t>F11. Redes BT - Cajas</t>
        </is>
      </c>
      <c r="B193" s="26" t="inlineStr">
        <is>
          <t>—</t>
        </is>
      </c>
      <c r="C193" s="26" t="inlineStr">
        <is>
          <t>Observaciones</t>
        </is>
      </c>
      <c r="D193" s="26" t="inlineStr">
        <is>
          <t>General</t>
        </is>
      </c>
      <c r="E193" s="26" t="inlineStr">
        <is>
          <t>Observaciones del Operador de Red.</t>
        </is>
      </c>
    </row>
    <row r="194">
      <c r="A194" s="27" t="inlineStr">
        <is>
          <t>F11. Redes BT - Conductores</t>
        </is>
      </c>
      <c r="B194" s="27" t="inlineStr">
        <is>
          <t>—</t>
        </is>
      </c>
      <c r="C194" s="27" t="inlineStr">
        <is>
          <t>IUL asociado</t>
        </is>
      </c>
      <c r="D194" s="27" t="inlineStr">
        <is>
          <t>Identificación</t>
        </is>
      </c>
      <c r="E194" s="27" t="inlineStr">
        <is>
          <t>Identificador de la línea/red asociada.</t>
        </is>
      </c>
    </row>
    <row r="195">
      <c r="A195" s="26" t="inlineStr">
        <is>
          <t>F11. Redes BT - Conductores</t>
        </is>
      </c>
      <c r="B195" s="26" t="inlineStr">
        <is>
          <t>—</t>
        </is>
      </c>
      <c r="C195" s="26" t="inlineStr">
        <is>
          <t>Código proyecto</t>
        </is>
      </c>
      <c r="D195" s="26" t="inlineStr">
        <is>
          <t>Identificación</t>
        </is>
      </c>
      <c r="E195" s="26" t="inlineStr">
        <is>
          <t>Proyecto al que pertenece el activo.</t>
        </is>
      </c>
    </row>
    <row r="196">
      <c r="A196" s="27" t="inlineStr">
        <is>
          <t>F11. Redes BT - Conductores</t>
        </is>
      </c>
      <c r="B196" s="27" t="inlineStr">
        <is>
          <t>—</t>
        </is>
      </c>
      <c r="C196" s="27" t="inlineStr">
        <is>
          <t>UC reportada</t>
        </is>
      </c>
      <c r="D196" s="27" t="inlineStr">
        <is>
          <t>Identificación</t>
        </is>
      </c>
      <c r="E196" s="27" t="inlineStr">
        <is>
          <t>Unidad Constructiva reportada o asociada.</t>
        </is>
      </c>
    </row>
    <row r="197">
      <c r="A197" s="26" t="inlineStr">
        <is>
          <t>F11. Redes BT - Conductores</t>
        </is>
      </c>
      <c r="B197" s="26" t="inlineStr">
        <is>
          <t>—</t>
        </is>
      </c>
      <c r="C197" s="26" t="inlineStr">
        <is>
          <t>Tipo de red</t>
        </is>
      </c>
      <c r="D197" s="26" t="inlineStr">
        <is>
          <t>Característica</t>
        </is>
      </c>
      <c r="E197" s="26" t="inlineStr">
        <is>
          <t>Tipo de red (aéreo/subterráneo).</t>
        </is>
      </c>
    </row>
    <row r="198">
      <c r="A198" s="27" t="inlineStr">
        <is>
          <t>F11. Redes BT - Conductores</t>
        </is>
      </c>
      <c r="B198" s="27" t="inlineStr">
        <is>
          <t>—</t>
        </is>
      </c>
      <c r="C198" s="27" t="inlineStr">
        <is>
          <t>Calibre conductor</t>
        </is>
      </c>
      <c r="D198" s="27" t="inlineStr">
        <is>
          <t>Característica</t>
        </is>
      </c>
      <c r="E198" s="27" t="inlineStr">
        <is>
          <t>Calibre del conductor (texto libre, sin catálogo).</t>
        </is>
      </c>
    </row>
    <row r="199">
      <c r="A199" s="26" t="inlineStr">
        <is>
          <t>F11. Redes BT - Conductores</t>
        </is>
      </c>
      <c r="B199" s="26" t="inlineStr">
        <is>
          <t>—</t>
        </is>
      </c>
      <c r="C199" s="26" t="inlineStr">
        <is>
          <t>Material</t>
        </is>
      </c>
      <c r="D199" s="26" t="inlineStr">
        <is>
          <t>Característica</t>
        </is>
      </c>
      <c r="E199" s="26" t="inlineStr">
        <is>
          <t>Material del conductor.</t>
        </is>
      </c>
    </row>
    <row r="200">
      <c r="A200" s="27" t="inlineStr">
        <is>
          <t>F11. Redes BT - Conductores</t>
        </is>
      </c>
      <c r="B200" s="27" t="inlineStr">
        <is>
          <t>—</t>
        </is>
      </c>
      <c r="C200" s="27" t="inlineStr">
        <is>
          <t>Aislamiento</t>
        </is>
      </c>
      <c r="D200" s="27" t="inlineStr">
        <is>
          <t>Característica</t>
        </is>
      </c>
      <c r="E200" s="27" t="inlineStr">
        <is>
          <t>Condición de aislamiento (A/D/SA).</t>
        </is>
      </c>
    </row>
    <row r="201">
      <c r="A201" s="26" t="inlineStr">
        <is>
          <t>F11. Redes BT - Conductores</t>
        </is>
      </c>
      <c r="B201" s="26" t="inlineStr">
        <is>
          <t>—</t>
        </is>
      </c>
      <c r="C201" s="26" t="inlineStr">
        <is>
          <t>Ubicación</t>
        </is>
      </c>
      <c r="D201" s="26" t="inlineStr">
        <is>
          <t>Característica</t>
        </is>
      </c>
      <c r="E201" s="26" t="inlineStr">
        <is>
          <t>Ubicación (urbano/rural).</t>
        </is>
      </c>
    </row>
    <row r="202">
      <c r="A202" s="27" t="inlineStr">
        <is>
          <t>F11. Redes BT - Conductores</t>
        </is>
      </c>
      <c r="B202" s="27" t="inlineStr">
        <is>
          <t>—</t>
        </is>
      </c>
      <c r="C202" s="27" t="inlineStr">
        <is>
          <t>Año de compra</t>
        </is>
      </c>
      <c r="D202" s="27" t="inlineStr">
        <is>
          <t>Compra</t>
        </is>
      </c>
      <c r="E202" s="27" t="inlineStr">
        <is>
          <t>Año de compra.</t>
        </is>
      </c>
    </row>
    <row r="203">
      <c r="A203" s="26" t="inlineStr">
        <is>
          <t>F11. Redes BT - Conductores</t>
        </is>
      </c>
      <c r="B203" s="26" t="inlineStr">
        <is>
          <t>—</t>
        </is>
      </c>
      <c r="C203" s="26" t="inlineStr">
        <is>
          <t>Mes de compra</t>
        </is>
      </c>
      <c r="D203" s="26" t="inlineStr">
        <is>
          <t>Compra</t>
        </is>
      </c>
      <c r="E203" s="26" t="inlineStr">
        <is>
          <t>Mes de compra.</t>
        </is>
      </c>
    </row>
    <row r="204">
      <c r="A204" s="27" t="inlineStr">
        <is>
          <t>F11. Redes BT - Conductores</t>
        </is>
      </c>
      <c r="B204" s="27" t="inlineStr">
        <is>
          <t>—</t>
        </is>
      </c>
      <c r="C204" s="27" t="inlineStr">
        <is>
          <t>País de origen</t>
        </is>
      </c>
      <c r="D204" s="27" t="inlineStr">
        <is>
          <t>Compra</t>
        </is>
      </c>
      <c r="E204" s="27" t="inlineStr">
        <is>
          <t>País de origen.</t>
        </is>
      </c>
    </row>
    <row r="205">
      <c r="A205" s="26" t="inlineStr">
        <is>
          <t>F11. Redes BT - Conductores</t>
        </is>
      </c>
      <c r="B205" s="26" t="inlineStr">
        <is>
          <t>—</t>
        </is>
      </c>
      <c r="C205" s="26" t="inlineStr">
        <is>
          <t>Moneda</t>
        </is>
      </c>
      <c r="D205" s="26" t="inlineStr">
        <is>
          <t>Compra</t>
        </is>
      </c>
      <c r="E205" s="26" t="inlineStr">
        <is>
          <t>Moneda del valor de compra.</t>
        </is>
      </c>
    </row>
    <row r="206">
      <c r="A206" s="27" t="inlineStr">
        <is>
          <t>F11. Redes BT - Conductores</t>
        </is>
      </c>
      <c r="B206" s="27" t="inlineStr">
        <is>
          <t>—</t>
        </is>
      </c>
      <c r="C206" s="27" t="inlineStr">
        <is>
          <t>Valor de compra (DDP)</t>
        </is>
      </c>
      <c r="D206" s="27" t="inlineStr">
        <is>
          <t>Compra</t>
        </is>
      </c>
      <c r="E206" s="27" t="inlineStr">
        <is>
          <t>Valor de compra del activo (DDP), en la moneda y país declarados en este mismo registro (moneda_id, pais_origen_id).</t>
        </is>
      </c>
    </row>
    <row r="207">
      <c r="A207" s="26" t="inlineStr">
        <is>
          <t>F11. Redes BT - Conductores</t>
        </is>
      </c>
      <c r="B207" s="26" t="inlineStr">
        <is>
          <t>—</t>
        </is>
      </c>
      <c r="C207" s="26" t="inlineStr">
        <is>
          <t>Cantidad de compra (km)</t>
        </is>
      </c>
      <c r="D207" s="26" t="inlineStr">
        <is>
          <t>Compra</t>
        </is>
      </c>
      <c r="E207" s="26" t="inlineStr">
        <is>
          <t>Cantidad de unidades adquiridas.</t>
        </is>
      </c>
    </row>
    <row r="208">
      <c r="A208" s="27" t="inlineStr">
        <is>
          <t>F11. Redes BT - Conductores</t>
        </is>
      </c>
      <c r="B208" s="27" t="inlineStr">
        <is>
          <t>—</t>
        </is>
      </c>
      <c r="C208" s="27" t="inlineStr">
        <is>
          <t>Costo instalación (COP)</t>
        </is>
      </c>
      <c r="D208" s="27" t="inlineStr">
        <is>
          <t>Compra</t>
        </is>
      </c>
      <c r="E208" s="27" t="inlineStr">
        <is>
          <t>Costo de instalación del activo, en pesos colombianos (COP).</t>
        </is>
      </c>
    </row>
    <row r="209">
      <c r="A209" s="26" t="inlineStr">
        <is>
          <t>F11. Redes BT - Conductores</t>
        </is>
      </c>
      <c r="B209" s="26" t="inlineStr">
        <is>
          <t>—</t>
        </is>
      </c>
      <c r="C209" s="26" t="inlineStr">
        <is>
          <t>Metodología costo instalación</t>
        </is>
      </c>
      <c r="D209" s="26" t="inlineStr">
        <is>
          <t>Compra</t>
        </is>
      </c>
      <c r="E209" s="26" t="inlineStr">
        <is>
          <t>Seleccione «Costos propios» si la instalación la ejecutó la empresa con recursos propios; de lo contrario, seleccione «Contrato externo».</t>
        </is>
      </c>
    </row>
    <row r="210">
      <c r="A210" s="27" t="inlineStr">
        <is>
          <t>F11. Redes BT - Conductores</t>
        </is>
      </c>
      <c r="B210" s="27" t="inlineStr">
        <is>
          <t>—</t>
        </is>
      </c>
      <c r="C210" s="27" t="inlineStr">
        <is>
          <t>Observaciones</t>
        </is>
      </c>
      <c r="D210" s="27" t="inlineStr">
        <is>
          <t>General</t>
        </is>
      </c>
      <c r="E210" s="27" t="inlineStr">
        <is>
          <t>Observaciones del Operador de Red.</t>
        </is>
      </c>
    </row>
    <row r="211">
      <c r="A211" s="26" t="inlineStr">
        <is>
          <t>F12. Transformadores de distribución</t>
        </is>
      </c>
      <c r="B211" s="26" t="inlineStr">
        <is>
          <t>—</t>
        </is>
      </c>
      <c r="C211" s="26" t="inlineStr">
        <is>
          <t>IUA</t>
        </is>
      </c>
      <c r="D211" s="26" t="inlineStr">
        <is>
          <t>Identificación</t>
        </is>
      </c>
      <c r="E211" s="26" t="inlineStr">
        <is>
          <t>Identificador Único del Activo (IUA), según el formato de la Circular CREG 029 de 2018. Doce caracteres numéricos en niveles 2, 3 y 4; diez caracteres alfanuméricos en nivel 1.</t>
        </is>
      </c>
    </row>
    <row r="212">
      <c r="A212" s="27" t="inlineStr">
        <is>
          <t>F12. Transformadores de distribución</t>
        </is>
      </c>
      <c r="B212" s="27" t="inlineStr">
        <is>
          <t>—</t>
        </is>
      </c>
      <c r="C212" s="27" t="inlineStr">
        <is>
          <t>Código proyecto</t>
        </is>
      </c>
      <c r="D212" s="27" t="inlineStr">
        <is>
          <t>Identificación</t>
        </is>
      </c>
      <c r="E212" s="27" t="inlineStr">
        <is>
          <t>Proyecto al que pertenece el activo.</t>
        </is>
      </c>
    </row>
    <row r="213">
      <c r="A213" s="26" t="inlineStr">
        <is>
          <t>F12. Transformadores de distribución</t>
        </is>
      </c>
      <c r="B213" s="26" t="inlineStr">
        <is>
          <t>—</t>
        </is>
      </c>
      <c r="C213" s="26" t="inlineStr">
        <is>
          <t>UC reportada</t>
        </is>
      </c>
      <c r="D213" s="26" t="inlineStr">
        <is>
          <t>Identificación</t>
        </is>
      </c>
      <c r="E213" s="26" t="inlineStr">
        <is>
          <t>Unidad Constructiva reportada o asociada.</t>
        </is>
      </c>
    </row>
    <row r="214">
      <c r="A214" s="27" t="inlineStr">
        <is>
          <t>F12. Transformadores de distribución</t>
        </is>
      </c>
      <c r="B214" s="27" t="inlineStr">
        <is>
          <t>—</t>
        </is>
      </c>
      <c r="C214" s="27" t="inlineStr">
        <is>
          <t>Capacidad (kVA)</t>
        </is>
      </c>
      <c r="D214" s="27" t="inlineStr">
        <is>
          <t>Característica</t>
        </is>
      </c>
      <c r="E214" s="27" t="inlineStr">
        <is>
          <t>Capacidad en kVA.</t>
        </is>
      </c>
    </row>
    <row r="215">
      <c r="A215" s="26" t="inlineStr">
        <is>
          <t>F12. Transformadores de distribución</t>
        </is>
      </c>
      <c r="B215" s="26" t="inlineStr">
        <is>
          <t>—</t>
        </is>
      </c>
      <c r="C215" s="26" t="inlineStr">
        <is>
          <t>Tipo</t>
        </is>
      </c>
      <c r="D215" s="26" t="inlineStr">
        <is>
          <t>Característica</t>
        </is>
      </c>
      <c r="E215" s="26" t="inlineStr">
        <is>
          <t>Tipo (A/P/SE/S).</t>
        </is>
      </c>
    </row>
    <row r="216">
      <c r="A216" s="27" t="inlineStr">
        <is>
          <t>F12. Transformadores de distribución</t>
        </is>
      </c>
      <c r="B216" s="27" t="inlineStr">
        <is>
          <t>—</t>
        </is>
      </c>
      <c r="C216" s="27" t="inlineStr">
        <is>
          <t>Fases</t>
        </is>
      </c>
      <c r="D216" s="27" t="inlineStr">
        <is>
          <t>Característica</t>
        </is>
      </c>
      <c r="E216" s="27" t="inlineStr">
        <is>
          <t>Número de fases (m/T).</t>
        </is>
      </c>
    </row>
    <row r="217">
      <c r="A217" s="26" t="inlineStr">
        <is>
          <t>F12. Transformadores de distribución</t>
        </is>
      </c>
      <c r="B217" s="26" t="inlineStr">
        <is>
          <t>—</t>
        </is>
      </c>
      <c r="C217" s="26" t="inlineStr">
        <is>
          <t>Ubicación</t>
        </is>
      </c>
      <c r="D217" s="26" t="inlineStr">
        <is>
          <t>Característica</t>
        </is>
      </c>
      <c r="E217" s="26" t="inlineStr">
        <is>
          <t>Ubicación (urbano/rural).</t>
        </is>
      </c>
    </row>
    <row r="218">
      <c r="A218" s="27" t="inlineStr">
        <is>
          <t>F12. Transformadores de distribución</t>
        </is>
      </c>
      <c r="B218" s="27" t="inlineStr">
        <is>
          <t>—</t>
        </is>
      </c>
      <c r="C218" s="27" t="inlineStr">
        <is>
          <t>Año de compra</t>
        </is>
      </c>
      <c r="D218" s="27" t="inlineStr">
        <is>
          <t>Compra</t>
        </is>
      </c>
      <c r="E218" s="27" t="inlineStr">
        <is>
          <t>Año de compra.</t>
        </is>
      </c>
    </row>
    <row r="219">
      <c r="A219" s="26" t="inlineStr">
        <is>
          <t>F12. Transformadores de distribución</t>
        </is>
      </c>
      <c r="B219" s="26" t="inlineStr">
        <is>
          <t>—</t>
        </is>
      </c>
      <c r="C219" s="26" t="inlineStr">
        <is>
          <t>Mes de compra</t>
        </is>
      </c>
      <c r="D219" s="26" t="inlineStr">
        <is>
          <t>Compra</t>
        </is>
      </c>
      <c r="E219" s="26" t="inlineStr">
        <is>
          <t>Mes de compra.</t>
        </is>
      </c>
    </row>
    <row r="220">
      <c r="A220" s="27" t="inlineStr">
        <is>
          <t>F12. Transformadores de distribución</t>
        </is>
      </c>
      <c r="B220" s="27" t="inlineStr">
        <is>
          <t>—</t>
        </is>
      </c>
      <c r="C220" s="27" t="inlineStr">
        <is>
          <t>País de origen</t>
        </is>
      </c>
      <c r="D220" s="27" t="inlineStr">
        <is>
          <t>Compra</t>
        </is>
      </c>
      <c r="E220" s="27" t="inlineStr">
        <is>
          <t>País de origen.</t>
        </is>
      </c>
    </row>
    <row r="221">
      <c r="A221" s="26" t="inlineStr">
        <is>
          <t>F12. Transformadores de distribución</t>
        </is>
      </c>
      <c r="B221" s="26" t="inlineStr">
        <is>
          <t>—</t>
        </is>
      </c>
      <c r="C221" s="26" t="inlineStr">
        <is>
          <t>Moneda</t>
        </is>
      </c>
      <c r="D221" s="26" t="inlineStr">
        <is>
          <t>Compra</t>
        </is>
      </c>
      <c r="E221" s="26" t="inlineStr">
        <is>
          <t>Moneda del valor de compra.</t>
        </is>
      </c>
    </row>
    <row r="222">
      <c r="A222" s="27" t="inlineStr">
        <is>
          <t>F12. Transformadores de distribución</t>
        </is>
      </c>
      <c r="B222" s="27" t="inlineStr">
        <is>
          <t>—</t>
        </is>
      </c>
      <c r="C222" s="27" t="inlineStr">
        <is>
          <t>Valor de compra (DDP)</t>
        </is>
      </c>
      <c r="D222" s="27" t="inlineStr">
        <is>
          <t>Compra</t>
        </is>
      </c>
      <c r="E222" s="27" t="inlineStr">
        <is>
          <t>Valor de compra del activo (DDP), en la moneda y país declarados en este mismo registro (moneda_id, pais_origen_id).</t>
        </is>
      </c>
    </row>
    <row r="223">
      <c r="A223" s="26" t="inlineStr">
        <is>
          <t>F12. Transformadores de distribución</t>
        </is>
      </c>
      <c r="B223" s="26" t="inlineStr">
        <is>
          <t>—</t>
        </is>
      </c>
      <c r="C223" s="26" t="inlineStr">
        <is>
          <t>Cantidad de compra</t>
        </is>
      </c>
      <c r="D223" s="26" t="inlineStr">
        <is>
          <t>Compra</t>
        </is>
      </c>
      <c r="E223" s="26" t="inlineStr">
        <is>
          <t>Cantidad de unidades adquiridas.</t>
        </is>
      </c>
    </row>
    <row r="224">
      <c r="A224" s="27" t="inlineStr">
        <is>
          <t>F12. Transformadores de distribución</t>
        </is>
      </c>
      <c r="B224" s="27" t="inlineStr">
        <is>
          <t>—</t>
        </is>
      </c>
      <c r="C224" s="27" t="inlineStr">
        <is>
          <t>Costo instalación (COP)</t>
        </is>
      </c>
      <c r="D224" s="27" t="inlineStr">
        <is>
          <t>Compra</t>
        </is>
      </c>
      <c r="E224" s="27" t="inlineStr">
        <is>
          <t>Costo de instalación del activo, en pesos colombianos (COP).</t>
        </is>
      </c>
    </row>
    <row r="225">
      <c r="A225" s="26" t="inlineStr">
        <is>
          <t>F12. Transformadores de distribución</t>
        </is>
      </c>
      <c r="B225" s="26" t="inlineStr">
        <is>
          <t>—</t>
        </is>
      </c>
      <c r="C225" s="26" t="inlineStr">
        <is>
          <t>Metodología costo instalación</t>
        </is>
      </c>
      <c r="D225" s="26" t="inlineStr">
        <is>
          <t>Compra</t>
        </is>
      </c>
      <c r="E225" s="26" t="inlineStr">
        <is>
          <t>Seleccione «Costos propios» si la instalación la ejecutó la empresa con recursos propios; de lo contrario, seleccione «Contrato externo».</t>
        </is>
      </c>
    </row>
    <row r="226">
      <c r="A226" s="27" t="inlineStr">
        <is>
          <t>F12. Transformadores de distribución</t>
        </is>
      </c>
      <c r="B226" s="27" t="inlineStr">
        <is>
          <t>—</t>
        </is>
      </c>
      <c r="C226" s="27" t="inlineStr">
        <is>
          <t>Observaciones</t>
        </is>
      </c>
      <c r="D226" s="27" t="inlineStr">
        <is>
          <t>General</t>
        </is>
      </c>
      <c r="E226" s="27" t="inlineStr">
        <is>
          <t>Observaciones del Operador de Red.</t>
        </is>
      </c>
    </row>
    <row r="228">
      <c r="A228" s="2" t="inlineStr">
        <is>
          <t>Definiciones de las columnas de cada formato de la plantilla.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F9F"/>
  <mergeCells count="2">
    <mergeCell ref="A2:R2"/>
    <mergeCell ref="A1:R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R23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3" customWidth="1" min="3" max="3"/>
    <col width="12" customWidth="1" min="4" max="4"/>
    <col width="18" customWidth="1" min="5" max="5"/>
  </cols>
  <sheetData>
    <row r="1" ht="24" customHeight="1">
      <c r="A1" s="1" t="inlineStr">
        <is>
          <t>Semáforo de validación</t>
        </is>
      </c>
    </row>
    <row r="2">
      <c r="A2" s="2" t="inlineStr">
        <is>
          <t>Plantilla de recolección de información de los Operadores de Red</t>
        </is>
      </c>
    </row>
    <row r="4">
      <c r="A4" s="25" t="inlineStr">
        <is>
          <t>Formato / bloque</t>
        </is>
      </c>
      <c r="B4" s="25" t="inlineStr">
        <is>
          <t>Filas</t>
        </is>
      </c>
      <c r="C4" s="25" t="inlineStr">
        <is>
          <t>Incompletas</t>
        </is>
      </c>
      <c r="D4" s="25" t="inlineStr">
        <is>
          <t>Inválidas</t>
        </is>
      </c>
      <c r="E4" s="25" t="inlineStr">
        <is>
          <t>Estado</t>
        </is>
      </c>
    </row>
    <row r="5">
      <c r="A5" s="28" t="inlineStr">
        <is>
          <t>F4. Transformadores de potencia</t>
        </is>
      </c>
      <c r="B5" s="29">
        <f>COUNTIF('F4. Transformadores de potencia'!S6:S105,"OK")+COUNTIF('F4. Transformadores de potencia'!S6:S105,"Incompleta")+COUNTIF('F4. Transformadores de potencia'!S6:S105,"Dato inválido")</f>
        <v/>
      </c>
      <c r="C5" s="29">
        <f>COUNTIF('F4. Transformadores de potencia'!S6:S105,"Incompleta")</f>
        <v/>
      </c>
      <c r="D5" s="29">
        <f>COUNTIF('F4. Transformadores de potencia'!S6:S105,"Dato inválido")</f>
        <v/>
      </c>
      <c r="E5" s="29">
        <f>IF(B5=0,"Sin datos",IF(D5&gt;0,"Datos inválidos",IF(C5&gt;0,"Incompletas","Completas")))</f>
        <v/>
      </c>
    </row>
    <row r="6">
      <c r="A6" s="28" t="inlineStr">
        <is>
          <t>F5. Compensaciones</t>
        </is>
      </c>
      <c r="B6" s="29">
        <f>COUNTIF('F5. Compensaciones'!S6:S105,"OK")+COUNTIF('F5. Compensaciones'!S6:S105,"Incompleta")+COUNTIF('F5. Compensaciones'!S6:S105,"Dato inválido")</f>
        <v/>
      </c>
      <c r="C6" s="29">
        <f>COUNTIF('F5. Compensaciones'!S6:S105,"Incompleta")</f>
        <v/>
      </c>
      <c r="D6" s="29">
        <f>COUNTIF('F5. Compensaciones'!S6:S105,"Dato inválido")</f>
        <v/>
      </c>
      <c r="E6" s="29">
        <f>IF(B6=0,"Sin datos",IF(D6&gt;0,"Datos inválidos",IF(C6&gt;0,"Incompletas","Completas")))</f>
        <v/>
      </c>
    </row>
    <row r="7">
      <c r="A7" s="28" t="inlineStr">
        <is>
          <t>F6. Subestaciones</t>
        </is>
      </c>
      <c r="B7" s="29">
        <f>COUNTIF('F6. Subestaciones'!S6:S105,"OK")+COUNTIF('F6. Subestaciones'!S6:S105,"Incompleta")+COUNTIF('F6. Subestaciones'!S6:S105,"Dato inválido")</f>
        <v/>
      </c>
      <c r="C7" s="29">
        <f>COUNTIF('F6. Subestaciones'!S6:S105,"Incompleta")</f>
        <v/>
      </c>
      <c r="D7" s="29">
        <f>COUNTIF('F6. Subestaciones'!S6:S105,"Dato inválido")</f>
        <v/>
      </c>
      <c r="E7" s="29">
        <f>IF(B7=0,"Sin datos",IF(D7&gt;0,"Datos inválidos",IF(C7&gt;0,"Incompletas","Completas")))</f>
        <v/>
      </c>
    </row>
    <row r="8">
      <c r="A8" s="28" t="inlineStr">
        <is>
          <t>F7. Líneas - Apoyos</t>
        </is>
      </c>
      <c r="B8" s="29">
        <f>COUNTIF('F7. Líneas - Apoyos'!V6:V105,"OK")+COUNTIF('F7. Líneas - Apoyos'!V6:V105,"Incompleta")+COUNTIF('F7. Líneas - Apoyos'!V6:V105,"Dato inválido")</f>
        <v/>
      </c>
      <c r="C8" s="29">
        <f>COUNTIF('F7. Líneas - Apoyos'!V6:V105,"Incompleta")</f>
        <v/>
      </c>
      <c r="D8" s="29">
        <f>COUNTIF('F7. Líneas - Apoyos'!V6:V105,"Dato inválido")</f>
        <v/>
      </c>
      <c r="E8" s="29">
        <f>IF(B8=0,"Sin datos",IF(D8&gt;0,"Datos inválidos",IF(C8&gt;0,"Incompletas","Completas")))</f>
        <v/>
      </c>
    </row>
    <row r="9">
      <c r="A9" s="28" t="inlineStr">
        <is>
          <t>F7. Líneas - Apoyos sub</t>
        </is>
      </c>
      <c r="B9" s="29">
        <f>COUNTIF('F7. Líneas - Apoyos sub'!P6:P105,"OK")+COUNTIF('F7. Líneas - Apoyos sub'!P6:P105,"Incompleta")+COUNTIF('F7. Líneas - Apoyos sub'!P6:P105,"Dato inválido")</f>
        <v/>
      </c>
      <c r="C9" s="29">
        <f>COUNTIF('F7. Líneas - Apoyos sub'!P6:P105,"Incompleta")</f>
        <v/>
      </c>
      <c r="D9" s="29">
        <f>COUNTIF('F7. Líneas - Apoyos sub'!P6:P105,"Dato inválido")</f>
        <v/>
      </c>
      <c r="E9" s="29">
        <f>IF(B9=0,"Sin datos",IF(D9&gt;0,"Datos inválidos",IF(C9&gt;0,"Incompletas","Completas")))</f>
        <v/>
      </c>
    </row>
    <row r="10">
      <c r="A10" s="28" t="inlineStr">
        <is>
          <t>F7. Líneas - Conductores</t>
        </is>
      </c>
      <c r="B10" s="29">
        <f>COUNTIF('F7. Líneas - Conductores'!U6:U105,"OK")+COUNTIF('F7. Líneas - Conductores'!U6:U105,"Incompleta")+COUNTIF('F7. Líneas - Conductores'!U6:U105,"Dato inválido")</f>
        <v/>
      </c>
      <c r="C10" s="29">
        <f>COUNTIF('F7. Líneas - Conductores'!U6:U105,"Incompleta")</f>
        <v/>
      </c>
      <c r="D10" s="29">
        <f>COUNTIF('F7. Líneas - Conductores'!U6:U105,"Dato inválido")</f>
        <v/>
      </c>
      <c r="E10" s="29">
        <f>IF(B10=0,"Sin datos",IF(D10&gt;0,"Datos inválidos",IF(C10&gt;0,"Incompletas","Completas")))</f>
        <v/>
      </c>
    </row>
    <row r="11">
      <c r="A11" s="28" t="inlineStr">
        <is>
          <t>F8. Equipos de subestación</t>
        </is>
      </c>
      <c r="B11" s="29">
        <f>COUNTIF('F8. Equipos de subestación'!Q6:Q105,"OK")+COUNTIF('F8. Equipos de subestación'!Q6:Q105,"Incompleta")+COUNTIF('F8. Equipos de subestación'!Q6:Q105,"Dato inválido")</f>
        <v/>
      </c>
      <c r="C11" s="29">
        <f>COUNTIF('F8. Equipos de subestación'!Q6:Q105,"Incompleta")</f>
        <v/>
      </c>
      <c r="D11" s="29">
        <f>COUNTIF('F8. Equipos de subestación'!Q6:Q105,"Dato inválido")</f>
        <v/>
      </c>
      <c r="E11" s="29">
        <f>IF(B11=0,"Sin datos",IF(D11&gt;0,"Datos inválidos",IF(C11&gt;0,"Incompletas","Completas")))</f>
        <v/>
      </c>
    </row>
    <row r="12">
      <c r="A12" s="28" t="inlineStr">
        <is>
          <t>F9. Equipos de línea</t>
        </is>
      </c>
      <c r="B12" s="29">
        <f>COUNTIF('F9. Equipos de línea'!Q6:Q105,"OK")+COUNTIF('F9. Equipos de línea'!Q6:Q105,"Incompleta")+COUNTIF('F9. Equipos de línea'!Q6:Q105,"Dato inválido")</f>
        <v/>
      </c>
      <c r="C12" s="29">
        <f>COUNTIF('F9. Equipos de línea'!Q6:Q105,"Incompleta")</f>
        <v/>
      </c>
      <c r="D12" s="29">
        <f>COUNTIF('F9. Equipos de línea'!Q6:Q105,"Dato inválido")</f>
        <v/>
      </c>
      <c r="E12" s="29">
        <f>IF(B12=0,"Sin datos",IF(D12&gt;0,"Datos inválidos",IF(C12&gt;0,"Incompletas","Completas")))</f>
        <v/>
      </c>
    </row>
    <row r="13">
      <c r="A13" s="28" t="inlineStr">
        <is>
          <t>F10. Centros de control</t>
        </is>
      </c>
      <c r="B13" s="29">
        <f>COUNTIF('F10. Centros de control'!O6:O105,"OK")+COUNTIF('F10. Centros de control'!O6:O105,"Incompleta")+COUNTIF('F10. Centros de control'!O6:O105,"Dato inválido")</f>
        <v/>
      </c>
      <c r="C13" s="29">
        <f>COUNTIF('F10. Centros de control'!O6:O105,"Incompleta")</f>
        <v/>
      </c>
      <c r="D13" s="29">
        <f>COUNTIF('F10. Centros de control'!O6:O105,"Dato inválido")</f>
        <v/>
      </c>
      <c r="E13" s="29">
        <f>IF(B13=0,"Sin datos",IF(D13&gt;0,"Datos inválidos",IF(C13&gt;0,"Incompletas","Completas")))</f>
        <v/>
      </c>
    </row>
    <row r="14">
      <c r="A14" s="28" t="inlineStr">
        <is>
          <t>F11. Redes BT - Apoyos</t>
        </is>
      </c>
      <c r="B14" s="29">
        <f>COUNTIF('F11. Redes BT - Apoyos'!T6:T105,"OK")+COUNTIF('F11. Redes BT - Apoyos'!T6:T105,"Incompleta")+COUNTIF('F11. Redes BT - Apoyos'!T6:T105,"Dato inválido")</f>
        <v/>
      </c>
      <c r="C14" s="29">
        <f>COUNTIF('F11. Redes BT - Apoyos'!T6:T105,"Incompleta")</f>
        <v/>
      </c>
      <c r="D14" s="29">
        <f>COUNTIF('F11. Redes BT - Apoyos'!T6:T105,"Dato inválido")</f>
        <v/>
      </c>
      <c r="E14" s="29">
        <f>IF(B14=0,"Sin datos",IF(D14&gt;0,"Datos inválidos",IF(C14&gt;0,"Incompletas","Completas")))</f>
        <v/>
      </c>
    </row>
    <row r="15">
      <c r="A15" s="28" t="inlineStr">
        <is>
          <t>F11. Redes BT - Canalizaciones</t>
        </is>
      </c>
      <c r="B15" s="29">
        <f>COUNTIF('F11. Redes BT - Canalizaciones'!N6:N105,"OK")+COUNTIF('F11. Redes BT - Canalizaciones'!N6:N105,"Incompleta")+COUNTIF('F11. Redes BT - Canalizaciones'!N6:N105,"Dato inválido")</f>
        <v/>
      </c>
      <c r="C15" s="29">
        <f>COUNTIF('F11. Redes BT - Canalizaciones'!N6:N105,"Incompleta")</f>
        <v/>
      </c>
      <c r="D15" s="29">
        <f>COUNTIF('F11. Redes BT - Canalizaciones'!N6:N105,"Dato inválido")</f>
        <v/>
      </c>
      <c r="E15" s="29">
        <f>IF(B15=0,"Sin datos",IF(D15&gt;0,"Datos inválidos",IF(C15&gt;0,"Incompletas","Completas")))</f>
        <v/>
      </c>
    </row>
    <row r="16">
      <c r="A16" s="28" t="inlineStr">
        <is>
          <t>F11. Redes BT - Cajas</t>
        </is>
      </c>
      <c r="B16" s="29">
        <f>COUNTIF('F11. Redes BT - Cajas'!N6:N105,"OK")+COUNTIF('F11. Redes BT - Cajas'!N6:N105,"Incompleta")+COUNTIF('F11. Redes BT - Cajas'!N6:N105,"Dato inválido")</f>
        <v/>
      </c>
      <c r="C16" s="29">
        <f>COUNTIF('F11. Redes BT - Cajas'!N6:N105,"Incompleta")</f>
        <v/>
      </c>
      <c r="D16" s="29">
        <f>COUNTIF('F11. Redes BT - Cajas'!N6:N105,"Dato inválido")</f>
        <v/>
      </c>
      <c r="E16" s="29">
        <f>IF(B16=0,"Sin datos",IF(D16&gt;0,"Datos inválidos",IF(C16&gt;0,"Incompletas","Completas")))</f>
        <v/>
      </c>
    </row>
    <row r="17">
      <c r="A17" s="28" t="inlineStr">
        <is>
          <t>F11. Redes BT - Conductores</t>
        </is>
      </c>
      <c r="B17" s="29">
        <f>COUNTIF('F11. Redes BT - Conductores'!S6:S105,"OK")+COUNTIF('F11. Redes BT - Conductores'!S6:S105,"Incompleta")+COUNTIF('F11. Redes BT - Conductores'!S6:S105,"Dato inválido")</f>
        <v/>
      </c>
      <c r="C17" s="29">
        <f>COUNTIF('F11. Redes BT - Conductores'!S6:S105,"Incompleta")</f>
        <v/>
      </c>
      <c r="D17" s="29">
        <f>COUNTIF('F11. Redes BT - Conductores'!S6:S105,"Dato inválido")</f>
        <v/>
      </c>
      <c r="E17" s="29">
        <f>IF(B17=0,"Sin datos",IF(D17&gt;0,"Datos inválidos",IF(C17&gt;0,"Incompletas","Completas")))</f>
        <v/>
      </c>
    </row>
    <row r="18">
      <c r="A18" s="28" t="inlineStr">
        <is>
          <t>F12. Transformadores de distrib</t>
        </is>
      </c>
      <c r="B18" s="29">
        <f>COUNTIF('F12. Transformadores de distrib'!R6:R105,"OK")+COUNTIF('F12. Transformadores de distrib'!R6:R105,"Incompleta")+COUNTIF('F12. Transformadores de distrib'!R6:R105,"Dato inválido")</f>
        <v/>
      </c>
      <c r="C18" s="29">
        <f>COUNTIF('F12. Transformadores de distrib'!R6:R105,"Incompleta")</f>
        <v/>
      </c>
      <c r="D18" s="29">
        <f>COUNTIF('F12. Transformadores de distrib'!R6:R105,"Dato inválido")</f>
        <v/>
      </c>
      <c r="E18" s="29">
        <f>IF(B18=0,"Sin datos",IF(D18&gt;0,"Datos inválidos",IF(C18&gt;0,"Incompletas","Completas")))</f>
        <v/>
      </c>
    </row>
    <row r="20">
      <c r="A20" s="30" t="inlineStr">
        <is>
          <t>Resultado</t>
        </is>
      </c>
      <c r="B20" s="31">
        <f>IF(SUM(B5:B18)=0,"Sin datos para enviar",IF(SUM(D5:D18)&gt;0,"Corregir datos inválidos",IF(SUM(C5:C18)&gt;0,"Completar filas","Validado. Puede enviar")))</f>
        <v/>
      </c>
    </row>
    <row r="22">
      <c r="A22" s="32" t="inlineStr">
        <is>
          <t>Cada hoja tiene una columna «Revisión de fila» que evalúa fila por fila: si está iniciada, si tiene todos los campos obligatorios, y si algún dato es inválido (fuera de catálogo, fuera de rango, formato de IUA incorrecto o tensión incoherente con el elemento).</t>
        </is>
      </c>
    </row>
    <row r="23">
      <c r="A23" s="32" t="inlineStr">
        <is>
          <t>Algunos campos son opcionales (p. ej. UC reportada, tensión, costo de instalación y observaciones); los demás son obligatorios.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F9F"/>
  <mergeCells count="3">
    <mergeCell ref="A2:R2"/>
    <mergeCell ref="A1:R1"/>
    <mergeCell ref="B20:E20"/>
  </mergeCells>
  <conditionalFormatting sqref="E5:E18">
    <cfRule type="cellIs" priority="1" operator="equal" dxfId="0">
      <formula>"Completas"</formula>
    </cfRule>
    <cfRule type="cellIs" priority="2" operator="equal" dxfId="1">
      <formula>"Sin datos"</formula>
    </cfRule>
    <cfRule type="cellIs" priority="3" operator="equal" dxfId="2">
      <formula>"Incompletas"</formula>
    </cfRule>
    <cfRule type="cellIs" priority="4" operator="equal" dxfId="2">
      <formula>"Datos inválidos"</formula>
    </cfRule>
  </conditionalFormatting>
  <conditionalFormatting sqref="C5:C18">
    <cfRule type="cellIs" priority="5" operator="greaterThan" dxfId="2">
      <formula>0</formula>
    </cfRule>
  </conditionalFormatting>
  <conditionalFormatting sqref="D5:D18">
    <cfRule type="cellIs" priority="6" operator="greaterThan" dxfId="2">
      <formula>0</formula>
    </cfRule>
  </conditionalFormatting>
  <conditionalFormatting sqref="B20">
    <cfRule type="cellIs" priority="7" operator="equal" dxfId="0">
      <formula>"Validado. Puede enviar"</formula>
    </cfRule>
    <cfRule type="cellIs" priority="8" operator="equal" dxfId="1">
      <formula>"Sin datos para enviar"</formula>
    </cfRule>
    <cfRule type="cellIs" priority="9" operator="equal" dxfId="2">
      <formula>"Corregir datos inválidos"</formula>
    </cfRule>
    <cfRule type="cellIs" priority="10" operator="equal" dxfId="2">
      <formula>"Completar filas"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showGridLines="0" workbookViewId="0">
      <selection activeCell="A1" sqref="A1"/>
    </sheetView>
  </sheetViews>
  <sheetFormatPr baseColWidth="8" defaultRowHeight="15"/>
  <cols>
    <col width="34" customWidth="1" min="2" max="2"/>
    <col width="40" customWidth="1" min="3" max="3"/>
  </cols>
  <sheetData>
    <row r="1" ht="24" customHeight="1">
      <c r="A1" s="1" t="inlineStr">
        <is>
          <t>Identificación del Operador de Red</t>
        </is>
      </c>
    </row>
    <row r="2">
      <c r="A2" s="2" t="inlineStr">
        <is>
          <t>Plantilla de recolección de información de los Operadores de Red</t>
        </is>
      </c>
    </row>
    <row r="4">
      <c r="B4" s="5" t="inlineStr">
        <is>
          <t>Operador de Red</t>
        </is>
      </c>
      <c r="C4" s="6" t="n"/>
    </row>
    <row r="5">
      <c r="B5" s="5" t="inlineStr">
        <is>
          <t>Persona de contacto</t>
        </is>
      </c>
      <c r="C5" s="6" t="n"/>
    </row>
    <row r="6">
      <c r="B6" s="5" t="inlineStr">
        <is>
          <t>Correo electrónico</t>
        </is>
      </c>
      <c r="C6" s="6" t="n"/>
    </row>
    <row r="7">
      <c r="B7" s="5" t="inlineStr">
        <is>
          <t>Teléfono de contacto</t>
        </is>
      </c>
      <c r="C7" s="6" t="n"/>
    </row>
    <row r="8">
      <c r="B8" s="5" t="inlineStr">
        <is>
          <t>Observaciones generales</t>
        </is>
      </c>
      <c r="C8" s="6" t="n"/>
    </row>
    <row r="10">
      <c r="B10" s="2" t="inlineStr">
        <is>
          <t>El Operador de Red se declara una sola vez aquí; no se repite en cada formato.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F9F"/>
  <mergeCells count="2">
    <mergeCell ref="A2:R2"/>
    <mergeCell ref="A1:R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O677"/>
  <sheetViews>
    <sheetView workbookViewId="0">
      <selection activeCell="A1" sqref="A1"/>
    </sheetView>
  </sheetViews>
  <sheetFormatPr baseColWidth="8" defaultRowHeight="15"/>
  <sheetData>
    <row r="1">
      <c r="A1" s="33" t="inlineStr">
        <is>
          <t>NIVEL_TENSION</t>
        </is>
      </c>
      <c r="B1" s="33" t="inlineStr">
        <is>
          <t>etiqueta</t>
        </is>
      </c>
      <c r="D1" s="33" t="inlineStr">
        <is>
          <t>MONEDA</t>
        </is>
      </c>
      <c r="E1" s="33" t="inlineStr">
        <is>
          <t>etiqueta</t>
        </is>
      </c>
      <c r="G1" s="33" t="inlineStr">
        <is>
          <t>PAIS</t>
        </is>
      </c>
      <c r="H1" s="33" t="inlineStr">
        <is>
          <t>etiqueta</t>
        </is>
      </c>
      <c r="J1" s="33" t="inlineStr">
        <is>
          <t>TIPO_TRANSFORMADOR_POTENCIA</t>
        </is>
      </c>
      <c r="K1" s="33" t="inlineStr">
        <is>
          <t>etiqueta</t>
        </is>
      </c>
      <c r="M1" s="33" t="inlineStr">
        <is>
          <t>TIPO_COMPENSACION</t>
        </is>
      </c>
      <c r="N1" s="33" t="inlineStr">
        <is>
          <t>etiqueta</t>
        </is>
      </c>
      <c r="P1" s="33" t="inlineStr">
        <is>
          <t>TIPO_APOYO</t>
        </is>
      </c>
      <c r="Q1" s="33" t="inlineStr">
        <is>
          <t>etiqueta</t>
        </is>
      </c>
      <c r="S1" s="33" t="inlineStr">
        <is>
          <t>MATERIAL_APOYO</t>
        </is>
      </c>
      <c r="T1" s="33" t="inlineStr">
        <is>
          <t>etiqueta</t>
        </is>
      </c>
      <c r="V1" s="33" t="inlineStr">
        <is>
          <t>MATERIAL_CONDUCTOR</t>
        </is>
      </c>
      <c r="W1" s="33" t="inlineStr">
        <is>
          <t>etiqueta</t>
        </is>
      </c>
      <c r="Y1" s="33" t="inlineStr">
        <is>
          <t>AISLAMIENTO</t>
        </is>
      </c>
      <c r="Z1" s="33" t="inlineStr">
        <is>
          <t>etiqueta</t>
        </is>
      </c>
      <c r="AB1" s="33" t="inlineStr">
        <is>
          <t>TIPO_RED</t>
        </is>
      </c>
      <c r="AC1" s="33" t="inlineStr">
        <is>
          <t>etiqueta</t>
        </is>
      </c>
      <c r="AE1" s="33" t="inlineStr">
        <is>
          <t>UBICACION</t>
        </is>
      </c>
      <c r="AF1" s="33" t="inlineStr">
        <is>
          <t>etiqueta</t>
        </is>
      </c>
      <c r="AH1" s="33" t="inlineStr">
        <is>
          <t>TIPO_TRANSFORMADOR_DISTRIBUCION</t>
        </is>
      </c>
      <c r="AI1" s="33" t="inlineStr">
        <is>
          <t>etiqueta</t>
        </is>
      </c>
      <c r="AK1" s="33" t="inlineStr">
        <is>
          <t>FASES</t>
        </is>
      </c>
      <c r="AL1" s="33" t="inlineStr">
        <is>
          <t>etiqueta</t>
        </is>
      </c>
      <c r="AN1" s="33" t="inlineStr">
        <is>
          <t>TIPO_ESTRUCTURA_LINEA</t>
        </is>
      </c>
      <c r="AO1" s="33" t="inlineStr">
        <is>
          <t>etiqueta</t>
        </is>
      </c>
      <c r="AQ1" s="33" t="inlineStr">
        <is>
          <t>ELEMENTO_SE</t>
        </is>
      </c>
      <c r="AR1" s="33" t="inlineStr">
        <is>
          <t>etiqueta</t>
        </is>
      </c>
      <c r="AT1" s="33" t="inlineStr">
        <is>
          <t>ELEMENTO_CC</t>
        </is>
      </c>
      <c r="AU1" s="33" t="inlineStr">
        <is>
          <t>etiqueta</t>
        </is>
      </c>
      <c r="AW1" s="33" t="inlineStr">
        <is>
          <t>NIVEL_SE</t>
        </is>
      </c>
      <c r="AZ1" s="33" t="inlineStr">
        <is>
          <t>NIVEL_N1</t>
        </is>
      </c>
      <c r="BC1" s="33" t="inlineStr">
        <is>
          <t>METODOLOGIA_COSTO</t>
        </is>
      </c>
      <c r="BF1" s="33" t="inlineStr">
        <is>
          <t>UC</t>
        </is>
      </c>
      <c r="BI1" s="33" t="inlineStr">
        <is>
          <t>UC_SE</t>
        </is>
      </c>
      <c r="BL1" s="33" t="inlineStr">
        <is>
          <t>UC_LN</t>
        </is>
      </c>
      <c r="BO1" s="33" t="inlineStr">
        <is>
          <t>UC_EQ</t>
        </is>
      </c>
      <c r="BR1" s="33" t="inlineStr">
        <is>
          <t>UC_CC</t>
        </is>
      </c>
      <c r="BU1" s="33" t="inlineStr">
        <is>
          <t>UC_N1</t>
        </is>
      </c>
      <c r="BX1" s="33" t="inlineStr">
        <is>
          <t>UC_TD</t>
        </is>
      </c>
      <c r="CA1" s="33" t="inlineStr">
        <is>
          <t>UC_F4</t>
        </is>
      </c>
      <c r="CD1" s="33" t="inlineStr">
        <is>
          <t>UC_F5</t>
        </is>
      </c>
      <c r="CG1" s="33" t="inlineStr">
        <is>
          <t>UC_F7_AP</t>
        </is>
      </c>
      <c r="CJ1" s="33" t="inlineStr">
        <is>
          <t>UC_F7_APSUB</t>
        </is>
      </c>
      <c r="CM1" s="33" t="inlineStr">
        <is>
          <t>UC_F7_CO</t>
        </is>
      </c>
      <c r="CP1" s="33" t="inlineStr">
        <is>
          <t>UC_F8</t>
        </is>
      </c>
      <c r="CS1" s="33" t="inlineStr">
        <is>
          <t>UC_F9</t>
        </is>
      </c>
      <c r="CV1" s="33" t="inlineStr">
        <is>
          <t>UC_F10</t>
        </is>
      </c>
      <c r="CY1" s="33" t="inlineStr">
        <is>
          <t>UC_F11_AP</t>
        </is>
      </c>
      <c r="DB1" s="33" t="inlineStr">
        <is>
          <t>UC_F11_APSUB</t>
        </is>
      </c>
      <c r="DE1" s="33" t="inlineStr">
        <is>
          <t>UC_F11_CAJAS</t>
        </is>
      </c>
      <c r="DH1" s="33" t="inlineStr">
        <is>
          <t>UC_F11_CO</t>
        </is>
      </c>
      <c r="DK1" s="33" t="inlineStr">
        <is>
          <t>PAIS_MONEDA</t>
        </is>
      </c>
      <c r="DN1" s="33" t="inlineStr">
        <is>
          <t>UC_NIVEL</t>
        </is>
      </c>
    </row>
    <row r="2">
      <c r="A2" t="inlineStr">
        <is>
          <t>N1</t>
        </is>
      </c>
      <c r="B2" t="inlineStr">
        <is>
          <t>N1</t>
        </is>
      </c>
      <c r="D2" t="inlineStr">
        <is>
          <t>AED</t>
        </is>
      </c>
      <c r="E2" t="inlineStr">
        <is>
          <t>AED</t>
        </is>
      </c>
      <c r="G2" t="inlineStr">
        <is>
          <t>CO</t>
        </is>
      </c>
      <c r="H2" t="inlineStr">
        <is>
          <t>Colombia</t>
        </is>
      </c>
      <c r="J2" t="inlineStr">
        <is>
          <t>AM</t>
        </is>
      </c>
      <c r="K2" t="inlineStr">
        <is>
          <t>Autotransformador monofásico</t>
        </is>
      </c>
      <c r="M2" t="inlineStr">
        <is>
          <t>D</t>
        </is>
      </c>
      <c r="N2" t="inlineStr">
        <is>
          <t>Dinámico</t>
        </is>
      </c>
      <c r="P2" t="inlineStr">
        <is>
          <t>P</t>
        </is>
      </c>
      <c r="Q2" t="inlineStr">
        <is>
          <t>Poste</t>
        </is>
      </c>
      <c r="S2" t="inlineStr">
        <is>
          <t>C</t>
        </is>
      </c>
      <c r="T2" t="inlineStr">
        <is>
          <t>Concreto</t>
        </is>
      </c>
      <c r="V2" t="inlineStr">
        <is>
          <t>Al</t>
        </is>
      </c>
      <c r="W2" t="inlineStr">
        <is>
          <t>Aluminio</t>
        </is>
      </c>
      <c r="Y2" t="inlineStr">
        <is>
          <t>A</t>
        </is>
      </c>
      <c r="Z2" t="inlineStr">
        <is>
          <t>Aislado</t>
        </is>
      </c>
      <c r="AB2" t="inlineStr">
        <is>
          <t>aereo</t>
        </is>
      </c>
      <c r="AC2" t="inlineStr">
        <is>
          <t>Aéreo</t>
        </is>
      </c>
      <c r="AE2" t="inlineStr">
        <is>
          <t>U</t>
        </is>
      </c>
      <c r="AF2" t="inlineStr">
        <is>
          <t>Urbano</t>
        </is>
      </c>
      <c r="AH2" t="inlineStr">
        <is>
          <t>A</t>
        </is>
      </c>
      <c r="AI2" t="inlineStr">
        <is>
          <t>Aéreo</t>
        </is>
      </c>
      <c r="AK2" t="inlineStr">
        <is>
          <t>m</t>
        </is>
      </c>
      <c r="AL2" t="inlineStr">
        <is>
          <t>Monofásico</t>
        </is>
      </c>
      <c r="AN2" t="inlineStr">
        <is>
          <t>SUSPENSION</t>
        </is>
      </c>
      <c r="AO2" t="inlineStr">
        <is>
          <t>Suspensión</t>
        </is>
      </c>
      <c r="AQ2" t="inlineStr">
        <is>
          <t>acople_aire_sf6</t>
        </is>
      </c>
      <c r="AR2" t="inlineStr">
        <is>
          <t>Acople Aire - SF6</t>
        </is>
      </c>
      <c r="AT2" t="inlineStr">
        <is>
          <t>cmp_proteccion_principal_1</t>
        </is>
      </c>
      <c r="AU2" t="inlineStr">
        <is>
          <t>Protección Principal 1</t>
        </is>
      </c>
      <c r="AW2" t="inlineStr">
        <is>
          <t>N2</t>
        </is>
      </c>
      <c r="AX2" t="inlineStr">
        <is>
          <t>N2</t>
        </is>
      </c>
      <c r="AZ2" t="inlineStr">
        <is>
          <t>N1</t>
        </is>
      </c>
      <c r="BA2" t="inlineStr">
        <is>
          <t>N1</t>
        </is>
      </c>
      <c r="BC2" t="inlineStr">
        <is>
          <t>Contrato externo</t>
        </is>
      </c>
      <c r="BD2" t="inlineStr">
        <is>
          <t>Contrato externo</t>
        </is>
      </c>
      <c r="BF2" t="inlineStr">
        <is>
          <t>N6S2</t>
        </is>
      </c>
      <c r="BG2" t="inlineStr">
        <is>
          <t>N6S2 — Bahía de Transformador Configuración DBT, 500 kV</t>
        </is>
      </c>
      <c r="BI2" t="inlineStr">
        <is>
          <t>N6S2</t>
        </is>
      </c>
      <c r="BJ2" t="inlineStr">
        <is>
          <t>N6S2 — Bahía de Transformador Configuración DBT, 500 kV</t>
        </is>
      </c>
      <c r="BL2" t="inlineStr">
        <is>
          <t>N4L76</t>
        </is>
      </c>
      <c r="BM2" t="inlineStr">
        <is>
          <t>N4L76 — Banco de ductos - Circuito sencillo</t>
        </is>
      </c>
      <c r="BO2" t="inlineStr">
        <is>
          <t>N2EQ1</t>
        </is>
      </c>
      <c r="BP2" t="inlineStr">
        <is>
          <t>N2EQ1 — BARRAJE DE DERIVACIÓN SUBTERRÁNEO - N2</t>
        </is>
      </c>
      <c r="BR2" t="inlineStr">
        <is>
          <t>N6P2</t>
        </is>
      </c>
      <c r="BS2" t="inlineStr">
        <is>
          <t>N6P2 — Control y protección Bahía de Transformador</t>
        </is>
      </c>
      <c r="BU2" t="inlineStr">
        <is>
          <t>N1P1</t>
        </is>
      </c>
      <c r="BV2" t="inlineStr">
        <is>
          <t>N1P1 — Poste de concreto - 8 m - urbano - suspensión - red común</t>
        </is>
      </c>
      <c r="BX2" t="inlineStr">
        <is>
          <t>N1T1</t>
        </is>
      </c>
      <c r="BY2" t="inlineStr">
        <is>
          <t>N1T1 — Transformador Aéreo Monofásico urbano de 5 kVA</t>
        </is>
      </c>
      <c r="CA2" t="inlineStr">
        <is>
          <t>N6T1</t>
        </is>
      </c>
      <c r="CB2" t="inlineStr">
        <is>
          <t>N6T1 — Autotransformador monofásico (OLTC) lado de alta en el 500 kV capacidad final 50 MV</t>
        </is>
      </c>
      <c r="CD2" t="inlineStr">
        <is>
          <t>N2EQ3</t>
        </is>
      </c>
      <c r="CE2" t="inlineStr">
        <is>
          <t>N2EQ3 — CONTROL DE BANCOS DE CAPACITORES</t>
        </is>
      </c>
      <c r="CG2" t="inlineStr">
        <is>
          <t>N4L60</t>
        </is>
      </c>
      <c r="CH2" t="inlineStr">
        <is>
          <t>N4L60 — Estructura de concreto de 25 m - Circuito sencillo</t>
        </is>
      </c>
      <c r="CJ2" t="inlineStr">
        <is>
          <t>N4L76</t>
        </is>
      </c>
      <c r="CK2" t="inlineStr">
        <is>
          <t>N4L76 — Banco de ductos - Circuito sencillo</t>
        </is>
      </c>
      <c r="CM2" t="inlineStr">
        <is>
          <t>N4L80</t>
        </is>
      </c>
      <c r="CN2" t="inlineStr">
        <is>
          <t>N4L80 — Conductor ACSR 266 kcmil</t>
        </is>
      </c>
      <c r="CP2" t="inlineStr">
        <is>
          <t>N4EQ2</t>
        </is>
      </c>
      <c r="CQ2" t="inlineStr">
        <is>
          <t>N4EQ2 — TRANSFORMADOR DE TENSIÓN - N4</t>
        </is>
      </c>
      <c r="CS2" t="inlineStr">
        <is>
          <t>N3EQ2</t>
        </is>
      </c>
      <c r="CT2" t="inlineStr">
        <is>
          <t>N3EQ2 — JUEGO CUCHILLAS DE OPERACIÓN SIN CARGA - N3</t>
        </is>
      </c>
      <c r="CV2" t="inlineStr">
        <is>
          <t>N2P1</t>
        </is>
      </c>
      <c r="CW2" t="inlineStr">
        <is>
          <t>N2P1 — Bahía</t>
        </is>
      </c>
      <c r="CY2" t="inlineStr">
        <is>
          <t>N1P1</t>
        </is>
      </c>
      <c r="CZ2" t="inlineStr">
        <is>
          <t>N1P1 — Poste de concreto - 8 m - urbano - suspensión - red común</t>
        </is>
      </c>
      <c r="DB2" t="inlineStr">
        <is>
          <t>N1C5</t>
        </is>
      </c>
      <c r="DC2" t="inlineStr">
        <is>
          <t>N1C5 — Canalización con   1 ducto</t>
        </is>
      </c>
      <c r="DE2" t="inlineStr">
        <is>
          <t>N1C1</t>
        </is>
      </c>
      <c r="DF2" t="inlineStr">
        <is>
          <t>N1C1 — Caja para redes subterraneas tipo sencillo</t>
        </is>
      </c>
      <c r="DH2" t="inlineStr">
        <is>
          <t>N1L1</t>
        </is>
      </c>
      <c r="DI2" t="inlineStr">
        <is>
          <t>N1L1 — km de conductor/fase  aéreo urbano - Aislado - Aluminio - calibre &lt; 6</t>
        </is>
      </c>
      <c r="DK2" t="inlineStr">
        <is>
          <t>Colombia</t>
        </is>
      </c>
      <c r="DL2" t="inlineStr">
        <is>
          <t>COP</t>
        </is>
      </c>
      <c r="DN2" t="inlineStr">
        <is>
          <t>N6S2</t>
        </is>
      </c>
      <c r="DO2" t="inlineStr">
        <is>
          <t>N6</t>
        </is>
      </c>
    </row>
    <row r="3">
      <c r="A3" t="inlineStr">
        <is>
          <t>N2</t>
        </is>
      </c>
      <c r="B3" t="inlineStr">
        <is>
          <t>N2</t>
        </is>
      </c>
      <c r="D3" t="inlineStr">
        <is>
          <t>AFN</t>
        </is>
      </c>
      <c r="E3" t="inlineStr">
        <is>
          <t>AFN</t>
        </is>
      </c>
      <c r="G3" t="inlineStr">
        <is>
          <t>CN</t>
        </is>
      </c>
      <c r="H3" t="inlineStr">
        <is>
          <t>China</t>
        </is>
      </c>
      <c r="J3" t="inlineStr">
        <is>
          <t>T</t>
        </is>
      </c>
      <c r="K3" t="inlineStr">
        <is>
          <t>Transformador trifásico</t>
        </is>
      </c>
      <c r="M3" t="inlineStr">
        <is>
          <t>E</t>
        </is>
      </c>
      <c r="N3" t="inlineStr">
        <is>
          <t>Estático</t>
        </is>
      </c>
      <c r="P3" t="inlineStr">
        <is>
          <t>T</t>
        </is>
      </c>
      <c r="Q3" t="inlineStr">
        <is>
          <t>Torre</t>
        </is>
      </c>
      <c r="S3" t="inlineStr">
        <is>
          <t>ME</t>
        </is>
      </c>
      <c r="T3" t="inlineStr">
        <is>
          <t>Metal</t>
        </is>
      </c>
      <c r="V3" t="inlineStr">
        <is>
          <t>Cu</t>
        </is>
      </c>
      <c r="W3" t="inlineStr">
        <is>
          <t>Cobre</t>
        </is>
      </c>
      <c r="Y3" t="inlineStr">
        <is>
          <t>D</t>
        </is>
      </c>
      <c r="Z3" t="inlineStr">
        <is>
          <t>Desnudo</t>
        </is>
      </c>
      <c r="AB3" t="inlineStr">
        <is>
          <t>aereo_trenzado</t>
        </is>
      </c>
      <c r="AC3" t="inlineStr">
        <is>
          <t>Aéreo Trenzado</t>
        </is>
      </c>
      <c r="AE3" t="inlineStr">
        <is>
          <t>R</t>
        </is>
      </c>
      <c r="AF3" t="inlineStr">
        <is>
          <t>Rural</t>
        </is>
      </c>
      <c r="AH3" t="inlineStr">
        <is>
          <t>P</t>
        </is>
      </c>
      <c r="AI3" t="inlineStr">
        <is>
          <t>Pedestal</t>
        </is>
      </c>
      <c r="AK3" t="inlineStr">
        <is>
          <t>T</t>
        </is>
      </c>
      <c r="AL3" t="inlineStr">
        <is>
          <t>Trifásico</t>
        </is>
      </c>
      <c r="AN3" t="inlineStr">
        <is>
          <t>RETENCION</t>
        </is>
      </c>
      <c r="AO3" t="inlineStr">
        <is>
          <t>Retención</t>
        </is>
      </c>
      <c r="AQ3" t="inlineStr">
        <is>
          <t>aislador_poste</t>
        </is>
      </c>
      <c r="AR3" t="inlineStr">
        <is>
          <t>Aislador Poste</t>
        </is>
      </c>
      <c r="AT3" t="inlineStr">
        <is>
          <t>cmp_proteccion_principal_2</t>
        </is>
      </c>
      <c r="AU3" t="inlineStr">
        <is>
          <t>Protección Principal 2</t>
        </is>
      </c>
      <c r="AW3" t="inlineStr">
        <is>
          <t>N3</t>
        </is>
      </c>
      <c r="AX3" t="inlineStr">
        <is>
          <t>N3</t>
        </is>
      </c>
      <c r="BC3" t="inlineStr">
        <is>
          <t>Costos propios</t>
        </is>
      </c>
      <c r="BD3" t="inlineStr">
        <is>
          <t>Costos propios</t>
        </is>
      </c>
      <c r="BF3" t="inlineStr">
        <is>
          <t>N6S14</t>
        </is>
      </c>
      <c r="BG3" t="inlineStr">
        <is>
          <t>N6S14 — Bahía de Transformador Configuración DB, 500 kV</t>
        </is>
      </c>
      <c r="BI3" t="inlineStr">
        <is>
          <t>N6S14</t>
        </is>
      </c>
      <c r="BJ3" t="inlineStr">
        <is>
          <t>N6S14 — Bahía de Transformador Configuración DB, 500 kV</t>
        </is>
      </c>
      <c r="BL3" t="inlineStr">
        <is>
          <t>N4L77</t>
        </is>
      </c>
      <c r="BM3" t="inlineStr">
        <is>
          <t>N4L77 — Box-Culvert - Circuito sencillo</t>
        </is>
      </c>
      <c r="BO3" t="inlineStr">
        <is>
          <t>N2EQ2</t>
        </is>
      </c>
      <c r="BP3" t="inlineStr">
        <is>
          <t>N2EQ2 — CAJA DE MANIOBRA - N2</t>
        </is>
      </c>
      <c r="BR3" t="inlineStr">
        <is>
          <t>N6P6</t>
        </is>
      </c>
      <c r="BS3" t="inlineStr">
        <is>
          <t>N6P6 — Control y Protección del Transformador</t>
        </is>
      </c>
      <c r="BU3" t="inlineStr">
        <is>
          <t>N1P2</t>
        </is>
      </c>
      <c r="BV3" t="inlineStr">
        <is>
          <t>N1P2 — Poste de concreto - 10 m - urbano - suspensión - red común</t>
        </is>
      </c>
      <c r="BX3" t="inlineStr">
        <is>
          <t>N1T2</t>
        </is>
      </c>
      <c r="BY3" t="inlineStr">
        <is>
          <t>N1T2 — Transformador Aéreo Monofásico urbano de 7,5 kVA</t>
        </is>
      </c>
      <c r="CA3" t="inlineStr">
        <is>
          <t>N6T2</t>
        </is>
      </c>
      <c r="CB3" t="inlineStr">
        <is>
          <t>N6T2 — Autotransformador monofásico (OLTC) lado de alta en el 500 kV capacidad final 100 M</t>
        </is>
      </c>
      <c r="CD3" t="inlineStr">
        <is>
          <t>N2EQ4</t>
        </is>
      </c>
      <c r="CE3" t="inlineStr">
        <is>
          <t>N2EQ4 — BANCO DE CONDENSADORES MONTAJE EN POSTE 150KVAR</t>
        </is>
      </c>
      <c r="CG3" t="inlineStr">
        <is>
          <t>N4L61</t>
        </is>
      </c>
      <c r="CH3" t="inlineStr">
        <is>
          <t>N4L61 — Estructura de concreto de 25 m - Circuito sencillo</t>
        </is>
      </c>
      <c r="CJ3" t="inlineStr">
        <is>
          <t>N4L77</t>
        </is>
      </c>
      <c r="CK3" t="inlineStr">
        <is>
          <t>N4L77 — Box-Culvert - Circuito sencillo</t>
        </is>
      </c>
      <c r="CM3" t="inlineStr">
        <is>
          <t>N4L81</t>
        </is>
      </c>
      <c r="CN3" t="inlineStr">
        <is>
          <t>N4L81 — Conductor ACSR 336 kcmil</t>
        </is>
      </c>
      <c r="CP3" t="inlineStr">
        <is>
          <t>N3EQ10</t>
        </is>
      </c>
      <c r="CQ3" t="inlineStr">
        <is>
          <t>N3EQ10 — TRANSFORMADOR DE PUESTA A TIERRA</t>
        </is>
      </c>
      <c r="CS3" t="inlineStr">
        <is>
          <t>N3EQ3</t>
        </is>
      </c>
      <c r="CT3" t="inlineStr">
        <is>
          <t>N3EQ3 — JUEGO PARARRAYOS - N3</t>
        </is>
      </c>
      <c r="CV3" t="inlineStr">
        <is>
          <t>N3P1</t>
        </is>
      </c>
      <c r="CW3" t="inlineStr">
        <is>
          <t>N3P1 — Bahía de Línea</t>
        </is>
      </c>
      <c r="CY3" t="inlineStr">
        <is>
          <t>N1P2</t>
        </is>
      </c>
      <c r="CZ3" t="inlineStr">
        <is>
          <t>N1P2 — Poste de concreto - 10 m - urbano - suspensión - red común</t>
        </is>
      </c>
      <c r="DB3" t="inlineStr">
        <is>
          <t>N1C6</t>
        </is>
      </c>
      <c r="DC3" t="inlineStr">
        <is>
          <t>N1C6 — Canalización con   2 ductos</t>
        </is>
      </c>
      <c r="DE3" t="inlineStr">
        <is>
          <t>N1C2</t>
        </is>
      </c>
      <c r="DF3" t="inlineStr">
        <is>
          <t>N1C2 — Caja para redes subterraneas tipo doble</t>
        </is>
      </c>
      <c r="DH3" t="inlineStr">
        <is>
          <t>N1L2</t>
        </is>
      </c>
      <c r="DI3" t="inlineStr">
        <is>
          <t>N1L2 — km de conductor/fase aéreo urbano aéreo urbano - Aislado - Aluminio - calibre 4</t>
        </is>
      </c>
      <c r="DK3" t="inlineStr">
        <is>
          <t>China</t>
        </is>
      </c>
      <c r="DL3" t="inlineStr">
        <is>
          <t>CNY</t>
        </is>
      </c>
      <c r="DN3" t="inlineStr">
        <is>
          <t>N6S14</t>
        </is>
      </c>
      <c r="DO3" t="inlineStr">
        <is>
          <t>N6</t>
        </is>
      </c>
    </row>
    <row r="4">
      <c r="A4" t="inlineStr">
        <is>
          <t>N3</t>
        </is>
      </c>
      <c r="B4" t="inlineStr">
        <is>
          <t>N3</t>
        </is>
      </c>
      <c r="D4" t="inlineStr">
        <is>
          <t>ALL</t>
        </is>
      </c>
      <c r="E4" t="inlineStr">
        <is>
          <t>ALL</t>
        </is>
      </c>
      <c r="G4" t="inlineStr">
        <is>
          <t>US</t>
        </is>
      </c>
      <c r="H4" t="inlineStr">
        <is>
          <t>Estados Unidos</t>
        </is>
      </c>
      <c r="J4" t="inlineStr">
        <is>
          <t>TT</t>
        </is>
      </c>
      <c r="K4" t="inlineStr">
        <is>
          <t>Transformador tridevanado trifásico</t>
        </is>
      </c>
      <c r="P4" t="inlineStr">
        <is>
          <t>TC</t>
        </is>
      </c>
      <c r="Q4" t="inlineStr">
        <is>
          <t>Torrecilla</t>
        </is>
      </c>
      <c r="S4" t="inlineStr">
        <is>
          <t>FV</t>
        </is>
      </c>
      <c r="T4" t="inlineStr">
        <is>
          <t>Fibra de vidrio</t>
        </is>
      </c>
      <c r="V4" t="inlineStr">
        <is>
          <t>CU-ERP</t>
        </is>
      </c>
      <c r="W4" t="inlineStr">
        <is>
          <t>Cobre EPR</t>
        </is>
      </c>
      <c r="Y4" t="inlineStr">
        <is>
          <t>SA</t>
        </is>
      </c>
      <c r="Z4" t="inlineStr">
        <is>
          <t>Semiaislado</t>
        </is>
      </c>
      <c r="AB4" t="inlineStr">
        <is>
          <t>subterraneo</t>
        </is>
      </c>
      <c r="AC4" t="inlineStr">
        <is>
          <t>Subterráneo</t>
        </is>
      </c>
      <c r="AH4" t="inlineStr">
        <is>
          <t>SE</t>
        </is>
      </c>
      <c r="AI4" t="inlineStr">
        <is>
          <t>Subestación</t>
        </is>
      </c>
      <c r="AQ4" t="inlineStr">
        <is>
          <t>cable_xlp_o_epr</t>
        </is>
      </c>
      <c r="AR4" t="inlineStr">
        <is>
          <t>Cable XLP o EPR</t>
        </is>
      </c>
      <c r="AT4" t="inlineStr">
        <is>
          <t>cmp_controlador_de_bahia</t>
        </is>
      </c>
      <c r="AU4" t="inlineStr">
        <is>
          <t>Controlador de Bahía</t>
        </is>
      </c>
      <c r="AW4" t="inlineStr">
        <is>
          <t>N4</t>
        </is>
      </c>
      <c r="AX4" t="inlineStr">
        <is>
          <t>N4</t>
        </is>
      </c>
      <c r="BF4" t="inlineStr">
        <is>
          <t>N5S2</t>
        </is>
      </c>
      <c r="BG4" t="inlineStr">
        <is>
          <t>N5S2 — Bahía de transformador - configuración barra sencilla - tipo convencional</t>
        </is>
      </c>
      <c r="BI4" t="inlineStr">
        <is>
          <t>N5S2</t>
        </is>
      </c>
      <c r="BJ4" t="inlineStr">
        <is>
          <t>N5S2 — Bahía de transformador - configuración barra sencilla - tipo convencional</t>
        </is>
      </c>
      <c r="BL4" t="inlineStr">
        <is>
          <t>N4L78</t>
        </is>
      </c>
      <c r="BM4" t="inlineStr">
        <is>
          <t>N4L78 — Banco de ductos - Circuito doble</t>
        </is>
      </c>
      <c r="BO4" t="inlineStr">
        <is>
          <t>N2EQ3</t>
        </is>
      </c>
      <c r="BP4" t="inlineStr">
        <is>
          <t>N2EQ3 — CONTROL DE BANCOS DE CAPACITORES</t>
        </is>
      </c>
      <c r="BR4" t="inlineStr">
        <is>
          <t>N5P2</t>
        </is>
      </c>
      <c r="BS4" t="inlineStr">
        <is>
          <t>N5P2 — Control y protección Bahía de Transformador</t>
        </is>
      </c>
      <c r="BU4" t="inlineStr">
        <is>
          <t>N1P3</t>
        </is>
      </c>
      <c r="BV4" t="inlineStr">
        <is>
          <t>N1P3 — Poste de concreto - 12 m - urbano- suspensión - red común</t>
        </is>
      </c>
      <c r="BX4" t="inlineStr">
        <is>
          <t>N1T3</t>
        </is>
      </c>
      <c r="BY4" t="inlineStr">
        <is>
          <t>N1T3 — Transformador Aéreo Monofásico urbano de 10 kVA</t>
        </is>
      </c>
      <c r="CA4" t="inlineStr">
        <is>
          <t>N6T3</t>
        </is>
      </c>
      <c r="CB4" t="inlineStr">
        <is>
          <t>N6T3 — Autotransformador monofásico (OLTC) lado de alta en el 500 kV capacidad final mayor</t>
        </is>
      </c>
      <c r="CD4" t="inlineStr">
        <is>
          <t>N2EQ5</t>
        </is>
      </c>
      <c r="CE4" t="inlineStr">
        <is>
          <t>N2EQ5 — BANCO DE CONDENSADORES MONTAJE EN POSTE 300KVAR</t>
        </is>
      </c>
      <c r="CG4" t="inlineStr">
        <is>
          <t>N4L62</t>
        </is>
      </c>
      <c r="CH4" t="inlineStr">
        <is>
          <t>N4L62 — Estructura de concreto de 25 m - Circuito doble</t>
        </is>
      </c>
      <c r="CJ4" t="inlineStr">
        <is>
          <t>N4L78</t>
        </is>
      </c>
      <c r="CK4" t="inlineStr">
        <is>
          <t>N4L78 — Banco de ductos - Circuito doble</t>
        </is>
      </c>
      <c r="CM4" t="inlineStr">
        <is>
          <t>N4L82</t>
        </is>
      </c>
      <c r="CN4" t="inlineStr">
        <is>
          <t>N4L82 — Conductor ACSR 397 kcmil</t>
        </is>
      </c>
      <c r="CP4" t="inlineStr">
        <is>
          <t>N3EQ11</t>
        </is>
      </c>
      <c r="CQ4" t="inlineStr">
        <is>
          <t>N3EQ11 — TRANSFORMADOR DE TENSIÓN - N3</t>
        </is>
      </c>
      <c r="CS4" t="inlineStr">
        <is>
          <t>N3EQ4</t>
        </is>
      </c>
      <c r="CT4" t="inlineStr">
        <is>
          <t>N3EQ4 — JUEGO DE SECCIONADORES TRIPOLAR BAJO CARGA - N3</t>
        </is>
      </c>
      <c r="CV4" t="inlineStr">
        <is>
          <t>N3P2</t>
        </is>
      </c>
      <c r="CW4" t="inlineStr">
        <is>
          <t>N3P2 — Bahía de Transformador</t>
        </is>
      </c>
      <c r="CY4" t="inlineStr">
        <is>
          <t>N1P3</t>
        </is>
      </c>
      <c r="CZ4" t="inlineStr">
        <is>
          <t>N1P3 — Poste de concreto - 12 m - urbano- suspensión - red común</t>
        </is>
      </c>
      <c r="DB4" t="inlineStr">
        <is>
          <t>N1C7</t>
        </is>
      </c>
      <c r="DC4" t="inlineStr">
        <is>
          <t>N1C7 — Canalización con   3 ductos</t>
        </is>
      </c>
      <c r="DE4" t="inlineStr">
        <is>
          <t>N1C3</t>
        </is>
      </c>
      <c r="DF4" t="inlineStr">
        <is>
          <t>N1C3 — Caja para redes subterraneas tipo alumbrado público</t>
        </is>
      </c>
      <c r="DH4" t="inlineStr">
        <is>
          <t>N1L3</t>
        </is>
      </c>
      <c r="DI4" t="inlineStr">
        <is>
          <t>N1L3 — km de conductor/fase aéreo urbano - Aislado - Aluminio - calibre 2</t>
        </is>
      </c>
      <c r="DK4" t="inlineStr">
        <is>
          <t>Estados Unidos</t>
        </is>
      </c>
      <c r="DL4" t="inlineStr">
        <is>
          <t>USD</t>
        </is>
      </c>
      <c r="DN4" t="inlineStr">
        <is>
          <t>N5S2</t>
        </is>
      </c>
      <c r="DO4" t="inlineStr">
        <is>
          <t>N5</t>
        </is>
      </c>
    </row>
    <row r="5">
      <c r="A5" t="inlineStr">
        <is>
          <t>N4</t>
        </is>
      </c>
      <c r="B5" t="inlineStr">
        <is>
          <t>N4</t>
        </is>
      </c>
      <c r="D5" t="inlineStr">
        <is>
          <t>AMD</t>
        </is>
      </c>
      <c r="E5" t="inlineStr">
        <is>
          <t>AMD</t>
        </is>
      </c>
      <c r="G5" t="inlineStr">
        <is>
          <t>BR</t>
        </is>
      </c>
      <c r="H5" t="inlineStr">
        <is>
          <t>Brasil</t>
        </is>
      </c>
      <c r="S5" t="inlineStr">
        <is>
          <t>MA</t>
        </is>
      </c>
      <c r="T5" t="inlineStr">
        <is>
          <t>Madera</t>
        </is>
      </c>
      <c r="V5" t="inlineStr">
        <is>
          <t>CU-XLPE</t>
        </is>
      </c>
      <c r="W5" t="inlineStr">
        <is>
          <t>Cobre XLPE</t>
        </is>
      </c>
      <c r="AB5" t="inlineStr">
        <is>
          <t>subterraneo_trenzado</t>
        </is>
      </c>
      <c r="AC5" t="inlineStr">
        <is>
          <t>Subterráneo Trenzado</t>
        </is>
      </c>
      <c r="AH5" t="inlineStr">
        <is>
          <t>S</t>
        </is>
      </c>
      <c r="AI5" t="inlineStr">
        <is>
          <t>Sumergible</t>
        </is>
      </c>
      <c r="AQ5" t="inlineStr">
        <is>
          <t>cadenas_de_aisladores</t>
        </is>
      </c>
      <c r="AR5" t="inlineStr">
        <is>
          <t>Cadenas de Aisladores</t>
        </is>
      </c>
      <c r="AT5" t="inlineStr">
        <is>
          <t>cmp_tablero</t>
        </is>
      </c>
      <c r="AU5" t="inlineStr">
        <is>
          <t>Tablero</t>
        </is>
      </c>
      <c r="BF5" t="inlineStr">
        <is>
          <t>N5S4</t>
        </is>
      </c>
      <c r="BG5" t="inlineStr">
        <is>
          <t>N5S4 — Bahía de transformador - configuración barra principal y transferencia - tipo conve</t>
        </is>
      </c>
      <c r="BI5" t="inlineStr">
        <is>
          <t>N5S4</t>
        </is>
      </c>
      <c r="BJ5" t="inlineStr">
        <is>
          <t>N5S4 — Bahía de transformador - configuración barra principal y transferencia - tipo conve</t>
        </is>
      </c>
      <c r="BL5" t="inlineStr">
        <is>
          <t>N4L79</t>
        </is>
      </c>
      <c r="BM5" t="inlineStr">
        <is>
          <t>N4L79 — Box-Culvert - Circuito doble</t>
        </is>
      </c>
      <c r="BO5" t="inlineStr">
        <is>
          <t>N2EQ4</t>
        </is>
      </c>
      <c r="BP5" t="inlineStr">
        <is>
          <t>N2EQ4 — BANCO DE CONDENSADORES MONTAJE EN POSTE 150KVAR</t>
        </is>
      </c>
      <c r="BR5" t="inlineStr">
        <is>
          <t>N5P7</t>
        </is>
      </c>
      <c r="BS5" t="inlineStr">
        <is>
          <t>N5P7 — Control y Protección del Transformador</t>
        </is>
      </c>
      <c r="BU5" t="inlineStr">
        <is>
          <t>N1P4</t>
        </is>
      </c>
      <c r="BV5" t="inlineStr">
        <is>
          <t>N1P4 — Poste de madera - 8 m - urbano - suspensión - red común</t>
        </is>
      </c>
      <c r="BX5" t="inlineStr">
        <is>
          <t>N1T4</t>
        </is>
      </c>
      <c r="BY5" t="inlineStr">
        <is>
          <t>N1T4 — Transformador Aéreo Monofásico urbano de 15 kVA</t>
        </is>
      </c>
      <c r="CA5" t="inlineStr">
        <is>
          <t>N5T1</t>
        </is>
      </c>
      <c r="CB5" t="inlineStr">
        <is>
          <t>N5T1 — Transformador trifásico (OLTC) de conexión al STN capacidad final de hasta 10 MVA</t>
        </is>
      </c>
      <c r="CD5" t="inlineStr">
        <is>
          <t>N2EQ6</t>
        </is>
      </c>
      <c r="CE5" t="inlineStr">
        <is>
          <t>N2EQ6 — BANCO DE CONDENSADORES MONTAJE EN POSTE 450KVAR</t>
        </is>
      </c>
      <c r="CG5" t="inlineStr">
        <is>
          <t>N4L63</t>
        </is>
      </c>
      <c r="CH5" t="inlineStr">
        <is>
          <t>N4L63 — Estructura de concreto de 25 m - Circuito doble</t>
        </is>
      </c>
      <c r="CJ5" t="inlineStr">
        <is>
          <t>N4L79</t>
        </is>
      </c>
      <c r="CK5" t="inlineStr">
        <is>
          <t>N4L79 — Box-Culvert - Circuito doble</t>
        </is>
      </c>
      <c r="CM5" t="inlineStr">
        <is>
          <t>N4L83</t>
        </is>
      </c>
      <c r="CN5" t="inlineStr">
        <is>
          <t>N4L83 — Conductor ACSR 477 kcmil</t>
        </is>
      </c>
      <c r="CP5" t="inlineStr">
        <is>
          <t>N3EQ26</t>
        </is>
      </c>
      <c r="CQ5" t="inlineStr">
        <is>
          <t>N3EQ26 — TRANSFORMADOR DE TENSIÓN (Pedestal) - N3</t>
        </is>
      </c>
      <c r="CS5" t="inlineStr">
        <is>
          <t>N3EQ5</t>
        </is>
      </c>
      <c r="CT5" t="inlineStr">
        <is>
          <t>N3EQ5 — RECONECTADOR - N3</t>
        </is>
      </c>
      <c r="CV5" t="inlineStr">
        <is>
          <t>N3P3</t>
        </is>
      </c>
      <c r="CW5" t="inlineStr">
        <is>
          <t>N3P3 — Bahía de Transf, Acopl, Corte Central</t>
        </is>
      </c>
      <c r="CY5" t="inlineStr">
        <is>
          <t>N1P4</t>
        </is>
      </c>
      <c r="CZ5" t="inlineStr">
        <is>
          <t>N1P4 — Poste de madera - 8 m - urbano - suspensión - red común</t>
        </is>
      </c>
      <c r="DB5" t="inlineStr">
        <is>
          <t>N1C8</t>
        </is>
      </c>
      <c r="DC5" t="inlineStr">
        <is>
          <t>N1C8 — Canalización con   4 ductos</t>
        </is>
      </c>
      <c r="DE5" t="inlineStr">
        <is>
          <t>N1C4</t>
        </is>
      </c>
      <c r="DF5" t="inlineStr">
        <is>
          <t>N1C4 — Caja para redes subterraneas tipo teléfono</t>
        </is>
      </c>
      <c r="DH5" t="inlineStr">
        <is>
          <t>N1L4</t>
        </is>
      </c>
      <c r="DI5" t="inlineStr">
        <is>
          <t>N1L4 — km de conductor/fase aéreo urbano - Aislado - Aluminio - calibre 1</t>
        </is>
      </c>
      <c r="DK5" t="inlineStr">
        <is>
          <t>Brasil</t>
        </is>
      </c>
      <c r="DL5" t="inlineStr">
        <is>
          <t>BRL</t>
        </is>
      </c>
      <c r="DN5" t="inlineStr">
        <is>
          <t>N5S4</t>
        </is>
      </c>
      <c r="DO5" t="inlineStr">
        <is>
          <t>N5</t>
        </is>
      </c>
    </row>
    <row r="6">
      <c r="D6" t="inlineStr">
        <is>
          <t>ANG</t>
        </is>
      </c>
      <c r="E6" t="inlineStr">
        <is>
          <t>ANG</t>
        </is>
      </c>
      <c r="G6" t="inlineStr">
        <is>
          <t>MX</t>
        </is>
      </c>
      <c r="H6" t="inlineStr">
        <is>
          <t>México</t>
        </is>
      </c>
      <c r="V6" t="inlineStr">
        <is>
          <t>ACSR</t>
        </is>
      </c>
      <c r="W6" t="inlineStr">
        <is>
          <t>ACSR</t>
        </is>
      </c>
      <c r="AQ6" t="inlineStr">
        <is>
          <t>campo_movil_encapsulado</t>
        </is>
      </c>
      <c r="AR6" t="inlineStr">
        <is>
          <t>Campo Móvil Encapsulado</t>
        </is>
      </c>
      <c r="AT6" t="inlineStr">
        <is>
          <t>cmp_medidor</t>
        </is>
      </c>
      <c r="AU6" t="inlineStr">
        <is>
          <t>Medidor</t>
        </is>
      </c>
      <c r="BF6" t="inlineStr">
        <is>
          <t>N5S6</t>
        </is>
      </c>
      <c r="BG6" t="inlineStr">
        <is>
          <t>N5S6 — Bahía de transformador - configuración barra doble - tipo convencional</t>
        </is>
      </c>
      <c r="BI6" t="inlineStr">
        <is>
          <t>N5S6</t>
        </is>
      </c>
      <c r="BJ6" t="inlineStr">
        <is>
          <t>N5S6 — Bahía de transformador - configuración barra doble - tipo convencional</t>
        </is>
      </c>
      <c r="BL6" t="inlineStr">
        <is>
          <t>N4L80</t>
        </is>
      </c>
      <c r="BM6" t="inlineStr">
        <is>
          <t>N4L80 — Conductor ACSR 266 kcmil</t>
        </is>
      </c>
      <c r="BO6" t="inlineStr">
        <is>
          <t>N2EQ5</t>
        </is>
      </c>
      <c r="BP6" t="inlineStr">
        <is>
          <t>N2EQ5 — BANCO DE CONDENSADORES MONTAJE EN POSTE 300KVAR</t>
        </is>
      </c>
      <c r="BR6" t="inlineStr">
        <is>
          <t>N4P1</t>
        </is>
      </c>
      <c r="BS6" t="inlineStr">
        <is>
          <t>N4P1 — Control y protección Bahía de Línea</t>
        </is>
      </c>
      <c r="BU6" t="inlineStr">
        <is>
          <t>N1P5</t>
        </is>
      </c>
      <c r="BV6" t="inlineStr">
        <is>
          <t>N1P5 — Poste de madera - 10 m - urbano- suspensión - red común</t>
        </is>
      </c>
      <c r="BX6" t="inlineStr">
        <is>
          <t>N1T5</t>
        </is>
      </c>
      <c r="BY6" t="inlineStr">
        <is>
          <t>N1T5 — Transformador Aéreo Monofásico urbano de 25 kVA</t>
        </is>
      </c>
      <c r="CA6" t="inlineStr">
        <is>
          <t>N5T2</t>
        </is>
      </c>
      <c r="CB6" t="inlineStr">
        <is>
          <t>N5T2 — Transformador trifásico (OLTC) de conexión al STN capacidad final de 11 a 20 MVA</t>
        </is>
      </c>
      <c r="CD6" t="inlineStr">
        <is>
          <t>N2EQ7</t>
        </is>
      </c>
      <c r="CE6" t="inlineStr">
        <is>
          <t>N2EQ7 — BANCO DE CONDENSADORES MONTAJE EN POSTE 600KVAR</t>
        </is>
      </c>
      <c r="CG6" t="inlineStr">
        <is>
          <t>N4L64</t>
        </is>
      </c>
      <c r="CH6" t="inlineStr">
        <is>
          <t>N4L64 — Poste metálico de 27 m - Circuito sencillo</t>
        </is>
      </c>
      <c r="CJ6" t="inlineStr">
        <is>
          <t>N3L82</t>
        </is>
      </c>
      <c r="CK6" t="inlineStr">
        <is>
          <t>N3L82 — Canalización 4*6"</t>
        </is>
      </c>
      <c r="CM6" t="inlineStr">
        <is>
          <t>N4L84</t>
        </is>
      </c>
      <c r="CN6" t="inlineStr">
        <is>
          <t>N4L84 — Conductor ACSR 605 kcmil</t>
        </is>
      </c>
      <c r="CP6" t="inlineStr">
        <is>
          <t>N3EQ27</t>
        </is>
      </c>
      <c r="CQ6" t="inlineStr">
        <is>
          <t>N3EQ27 — TRANSFORMADOR DE CORRIENTE - N3</t>
        </is>
      </c>
      <c r="CS6" t="inlineStr">
        <is>
          <t>N3EQ6</t>
        </is>
      </c>
      <c r="CT6" t="inlineStr">
        <is>
          <t>N3EQ6 — REGULADOR - N3</t>
        </is>
      </c>
      <c r="CV6" t="inlineStr">
        <is>
          <t>N3P4</t>
        </is>
      </c>
      <c r="CW6" t="inlineStr">
        <is>
          <t>N3P4 — Bahìa Secc</t>
        </is>
      </c>
      <c r="CY6" t="inlineStr">
        <is>
          <t>N1P5</t>
        </is>
      </c>
      <c r="CZ6" t="inlineStr">
        <is>
          <t>N1P5 — Poste de madera - 10 m - urbano- suspensión - red común</t>
        </is>
      </c>
      <c r="DB6" t="inlineStr">
        <is>
          <t>N1C9</t>
        </is>
      </c>
      <c r="DC6" t="inlineStr">
        <is>
          <t>N1C9 — Canalización con   5 ductos</t>
        </is>
      </c>
      <c r="DE6" t="inlineStr">
        <is>
          <t>OTRA</t>
        </is>
      </c>
      <c r="DF6" t="inlineStr">
        <is>
          <t>OTRA — Otra (precisar en Observaciones)</t>
        </is>
      </c>
      <c r="DH6" t="inlineStr">
        <is>
          <t>N1L5</t>
        </is>
      </c>
      <c r="DI6" t="inlineStr">
        <is>
          <t>N1L5 — km de conductor/fase aéreo urbano - Aislado - Aluminio - calibre  1/0</t>
        </is>
      </c>
      <c r="DK6" t="inlineStr">
        <is>
          <t>México</t>
        </is>
      </c>
      <c r="DL6" t="inlineStr">
        <is>
          <t>MXN</t>
        </is>
      </c>
      <c r="DN6" t="inlineStr">
        <is>
          <t>N5S6</t>
        </is>
      </c>
      <c r="DO6" t="inlineStr">
        <is>
          <t>N5</t>
        </is>
      </c>
    </row>
    <row r="7">
      <c r="D7" t="inlineStr">
        <is>
          <t>AOA</t>
        </is>
      </c>
      <c r="E7" t="inlineStr">
        <is>
          <t>AOA</t>
        </is>
      </c>
      <c r="G7" t="inlineStr">
        <is>
          <t>DE</t>
        </is>
      </c>
      <c r="H7" t="inlineStr">
        <is>
          <t>Alemania</t>
        </is>
      </c>
      <c r="AQ7" t="inlineStr">
        <is>
          <t>celda_circuito_de_salida</t>
        </is>
      </c>
      <c r="AR7" t="inlineStr">
        <is>
          <t>Celda Circuito de Salida</t>
        </is>
      </c>
      <c r="AT7" t="inlineStr">
        <is>
          <t>cmp_cables_de_control</t>
        </is>
      </c>
      <c r="AU7" t="inlineStr">
        <is>
          <t>Cables de Control</t>
        </is>
      </c>
      <c r="BF7" t="inlineStr">
        <is>
          <t>N5S8</t>
        </is>
      </c>
      <c r="BG7" t="inlineStr">
        <is>
          <t>N5S8 — Bahía de transformador - configuración barra doble con seccionador de transferencia</t>
        </is>
      </c>
      <c r="BI7" t="inlineStr">
        <is>
          <t>N5S8</t>
        </is>
      </c>
      <c r="BJ7" t="inlineStr">
        <is>
          <t>N5S8 — Bahía de transformador - configuración barra doble con seccionador de transferencia</t>
        </is>
      </c>
      <c r="BL7" t="inlineStr">
        <is>
          <t>N4L81</t>
        </is>
      </c>
      <c r="BM7" t="inlineStr">
        <is>
          <t>N4L81 — Conductor ACSR 336 kcmil</t>
        </is>
      </c>
      <c r="BO7" t="inlineStr">
        <is>
          <t>N2EQ6</t>
        </is>
      </c>
      <c r="BP7" t="inlineStr">
        <is>
          <t>N2EQ6 — BANCO DE CONDENSADORES MONTAJE EN POSTE 450KVAR</t>
        </is>
      </c>
      <c r="BR7" t="inlineStr">
        <is>
          <t>N4P2</t>
        </is>
      </c>
      <c r="BS7" t="inlineStr">
        <is>
          <t>N4P2 — Control y protección Bahía de Transformador</t>
        </is>
      </c>
      <c r="BU7" t="inlineStr">
        <is>
          <t>N1P6</t>
        </is>
      </c>
      <c r="BV7" t="inlineStr">
        <is>
          <t>N1P6 — Poste de madera - 12 m - urbano- suspensión - red común</t>
        </is>
      </c>
      <c r="BX7" t="inlineStr">
        <is>
          <t>N1T6</t>
        </is>
      </c>
      <c r="BY7" t="inlineStr">
        <is>
          <t>N1T6 — Transformador Aéreo Monofásico urbano de 37,5 kVA</t>
        </is>
      </c>
      <c r="CA7" t="inlineStr">
        <is>
          <t>N5T3</t>
        </is>
      </c>
      <c r="CB7" t="inlineStr">
        <is>
          <t>N5T3 — Transformador trifásico (OLTC) de conexión al STN capacidad final de 21 a 40 MVA</t>
        </is>
      </c>
      <c r="CD7" t="inlineStr">
        <is>
          <t>N2EQ8</t>
        </is>
      </c>
      <c r="CE7" t="inlineStr">
        <is>
          <t>N2EQ8 — BANCO DE CONDENSADORES MONTAJE EN POSTE 900KVAR</t>
        </is>
      </c>
      <c r="CG7" t="inlineStr">
        <is>
          <t>N4L65</t>
        </is>
      </c>
      <c r="CH7" t="inlineStr">
        <is>
          <t>N4L65 — Poste metálico de 27 m - Circuito sencillo</t>
        </is>
      </c>
      <c r="CJ7" t="inlineStr">
        <is>
          <t>N3L83</t>
        </is>
      </c>
      <c r="CK7" t="inlineStr">
        <is>
          <t>N3L83 — Canalización 6*6"</t>
        </is>
      </c>
      <c r="CM7" t="inlineStr">
        <is>
          <t>N4L85</t>
        </is>
      </c>
      <c r="CN7" t="inlineStr">
        <is>
          <t>N4L85 — Conductor ACSR 795 kcmil</t>
        </is>
      </c>
      <c r="CP7" t="inlineStr">
        <is>
          <t>N2EQ36</t>
        </is>
      </c>
      <c r="CQ7" t="inlineStr">
        <is>
          <t>N2EQ36 — INTERRUPTOR DE TRANSFERENCIA EN SF6 - N2</t>
        </is>
      </c>
      <c r="CS7" t="inlineStr">
        <is>
          <t>N3EQ7</t>
        </is>
      </c>
      <c r="CT7" t="inlineStr">
        <is>
          <t>N3EQ7 — SECCIONALIZADOR MANUAL BAJO CARGA - N3</t>
        </is>
      </c>
      <c r="CV7" t="inlineStr">
        <is>
          <t>N3P5</t>
        </is>
      </c>
      <c r="CW7" t="inlineStr">
        <is>
          <t>N3P5 — Protección Diferencial de Barras Tipo 1,2</t>
        </is>
      </c>
      <c r="CY7" t="inlineStr">
        <is>
          <t>N1P6</t>
        </is>
      </c>
      <c r="CZ7" t="inlineStr">
        <is>
          <t>N1P6 — Poste de madera - 12 m - urbano- suspensión - red común</t>
        </is>
      </c>
      <c r="DB7" t="inlineStr">
        <is>
          <t>N1C10</t>
        </is>
      </c>
      <c r="DC7" t="inlineStr">
        <is>
          <t>N1C10 — Canalización con   6 ductos</t>
        </is>
      </c>
      <c r="DH7" t="inlineStr">
        <is>
          <t>N1L6</t>
        </is>
      </c>
      <c r="DI7" t="inlineStr">
        <is>
          <t>N1L6 — km de conductor/fase aéreo urbano - Aislado - Aluminio - calibre  2/0</t>
        </is>
      </c>
      <c r="DK7" t="inlineStr">
        <is>
          <t>Alemania</t>
        </is>
      </c>
      <c r="DL7" t="inlineStr">
        <is>
          <t>EUR</t>
        </is>
      </c>
      <c r="DN7" t="inlineStr">
        <is>
          <t>N5S8</t>
        </is>
      </c>
      <c r="DO7" t="inlineStr">
        <is>
          <t>N5</t>
        </is>
      </c>
    </row>
    <row r="8">
      <c r="D8" t="inlineStr">
        <is>
          <t>ARS</t>
        </is>
      </c>
      <c r="E8" t="inlineStr">
        <is>
          <t>ARS</t>
        </is>
      </c>
      <c r="G8" t="inlineStr">
        <is>
          <t>ES</t>
        </is>
      </c>
      <c r="H8" t="inlineStr">
        <is>
          <t>España</t>
        </is>
      </c>
      <c r="AQ8" t="inlineStr">
        <is>
          <t>celda_circuito_de_salida_tipo_2</t>
        </is>
      </c>
      <c r="AR8" t="inlineStr">
        <is>
          <t>Celda Circuito de Salida - - TIPO 2</t>
        </is>
      </c>
      <c r="AT8" t="inlineStr">
        <is>
          <t>cmp_odf</t>
        </is>
      </c>
      <c r="AU8" t="inlineStr">
        <is>
          <t>ODF</t>
        </is>
      </c>
      <c r="BF8" t="inlineStr">
        <is>
          <t>N5S10</t>
        </is>
      </c>
      <c r="BG8" t="inlineStr">
        <is>
          <t>N5S10 — Bahía de transformador - configuración barra doble con by pass - tipo convencional</t>
        </is>
      </c>
      <c r="BI8" t="inlineStr">
        <is>
          <t>N5S10</t>
        </is>
      </c>
      <c r="BJ8" t="inlineStr">
        <is>
          <t>N5S10 — Bahía de transformador - configuración barra doble con by pass - tipo convencional</t>
        </is>
      </c>
      <c r="BL8" t="inlineStr">
        <is>
          <t>N4L82</t>
        </is>
      </c>
      <c r="BM8" t="inlineStr">
        <is>
          <t>N4L82 — Conductor ACSR 397 kcmil</t>
        </is>
      </c>
      <c r="BO8" t="inlineStr">
        <is>
          <t>N2EQ7</t>
        </is>
      </c>
      <c r="BP8" t="inlineStr">
        <is>
          <t>N2EQ7 — BANCO DE CONDENSADORES MONTAJE EN POSTE 600KVAR</t>
        </is>
      </c>
      <c r="BR8" t="inlineStr">
        <is>
          <t>N4P3</t>
        </is>
      </c>
      <c r="BS8" t="inlineStr">
        <is>
          <t>N4P3 — Control y protección Bahía de Transf, Acopl, Corte Central</t>
        </is>
      </c>
      <c r="BU8" t="inlineStr">
        <is>
          <t>N1P7</t>
        </is>
      </c>
      <c r="BV8" t="inlineStr">
        <is>
          <t>N1P7 — Poste de metálico - 8 m -urbano- suspensión - red común</t>
        </is>
      </c>
      <c r="BX8" t="inlineStr">
        <is>
          <t>N1T7</t>
        </is>
      </c>
      <c r="BY8" t="inlineStr">
        <is>
          <t>N1T7 — Transformador Aéreo Monofásico urbano de 50 kVA</t>
        </is>
      </c>
      <c r="CA8" t="inlineStr">
        <is>
          <t>N5T4</t>
        </is>
      </c>
      <c r="CB8" t="inlineStr">
        <is>
          <t>N5T4 — Transformador trifásico (OLTC) de conexión al STN capacidad final de 41 a 50 MVA</t>
        </is>
      </c>
      <c r="CD8" t="inlineStr">
        <is>
          <t>OTRA</t>
        </is>
      </c>
      <c r="CE8" t="inlineStr">
        <is>
          <t>OTRA — Otra (precisar en Observaciones)</t>
        </is>
      </c>
      <c r="CG8" t="inlineStr">
        <is>
          <t>N4L66</t>
        </is>
      </c>
      <c r="CH8" t="inlineStr">
        <is>
          <t>N4L66 — Poste metálico de 27 m - Circuito doble</t>
        </is>
      </c>
      <c r="CJ8" t="inlineStr">
        <is>
          <t>N2L76</t>
        </is>
      </c>
      <c r="CK8" t="inlineStr">
        <is>
          <t>N2L76 — Canalización Urbana 2x4"</t>
        </is>
      </c>
      <c r="CM8" t="inlineStr">
        <is>
          <t>N4L86</t>
        </is>
      </c>
      <c r="CN8" t="inlineStr">
        <is>
          <t>N4L86 — Cable para red compacta XLPE 800 mm2</t>
        </is>
      </c>
      <c r="CP8" t="inlineStr">
        <is>
          <t>N2EQ37</t>
        </is>
      </c>
      <c r="CQ8" t="inlineStr">
        <is>
          <t>N2EQ37 — TRANSFORMADOR DE PUESTA A TIERRA</t>
        </is>
      </c>
      <c r="CS8" t="inlineStr">
        <is>
          <t>N3EQ8</t>
        </is>
      </c>
      <c r="CT8" t="inlineStr">
        <is>
          <t>N3EQ8 — SECCIONALIZADOR ELÉCTRICO (MOTORIZADO) - N3</t>
        </is>
      </c>
      <c r="CV8" t="inlineStr">
        <is>
          <t>N3P6</t>
        </is>
      </c>
      <c r="CW8" t="inlineStr">
        <is>
          <t>N3P6 — Protección Diferencial de Barras Tipo 3</t>
        </is>
      </c>
      <c r="CY8" t="inlineStr">
        <is>
          <t>N1P7</t>
        </is>
      </c>
      <c r="CZ8" t="inlineStr">
        <is>
          <t>N1P7 — Poste de metálico - 8 m -urbano- suspensión - red común</t>
        </is>
      </c>
      <c r="DB8" t="inlineStr">
        <is>
          <t>N1C11</t>
        </is>
      </c>
      <c r="DC8" t="inlineStr">
        <is>
          <t>N1C11 — Canalización con   7 ductos</t>
        </is>
      </c>
      <c r="DH8" t="inlineStr">
        <is>
          <t>N1L7</t>
        </is>
      </c>
      <c r="DI8" t="inlineStr">
        <is>
          <t>N1L7 — km de conductor/fase aéreo urbano - Aislado - Aluminio - calibre  3/0</t>
        </is>
      </c>
      <c r="DK8" t="inlineStr">
        <is>
          <t>España</t>
        </is>
      </c>
      <c r="DL8" t="inlineStr">
        <is>
          <t>EUR</t>
        </is>
      </c>
      <c r="DN8" t="inlineStr">
        <is>
          <t>N5S10</t>
        </is>
      </c>
      <c r="DO8" t="inlineStr">
        <is>
          <t>N5</t>
        </is>
      </c>
    </row>
    <row r="9">
      <c r="D9" t="inlineStr">
        <is>
          <t>AUD</t>
        </is>
      </c>
      <c r="E9" t="inlineStr">
        <is>
          <t>AUD</t>
        </is>
      </c>
      <c r="G9" t="inlineStr">
        <is>
          <t>IN</t>
        </is>
      </c>
      <c r="H9" t="inlineStr">
        <is>
          <t>India</t>
        </is>
      </c>
      <c r="AQ9" t="inlineStr">
        <is>
          <t>celda_de_entrada_o_salida</t>
        </is>
      </c>
      <c r="AR9" t="inlineStr">
        <is>
          <t>Celda de Entrada o Salida</t>
        </is>
      </c>
      <c r="AT9" t="inlineStr">
        <is>
          <t>cmp_rele_regulador_de_voltaje_y_paralelismo</t>
        </is>
      </c>
      <c r="AU9" t="inlineStr">
        <is>
          <t>Relé Regulador de Voltaje y Paralelismo</t>
        </is>
      </c>
      <c r="BF9" t="inlineStr">
        <is>
          <t>N5S16</t>
        </is>
      </c>
      <c r="BG9" t="inlineStr">
        <is>
          <t>N5S16 — Bahía de transformador - configuración barra doble - tipo encapsulada(SF6)</t>
        </is>
      </c>
      <c r="BI9" t="inlineStr">
        <is>
          <t>N5S16</t>
        </is>
      </c>
      <c r="BJ9" t="inlineStr">
        <is>
          <t>N5S16 — Bahía de transformador - configuración barra doble - tipo encapsulada(SF6)</t>
        </is>
      </c>
      <c r="BL9" t="inlineStr">
        <is>
          <t>N4L83</t>
        </is>
      </c>
      <c r="BM9" t="inlineStr">
        <is>
          <t>N4L83 — Conductor ACSR 477 kcmil</t>
        </is>
      </c>
      <c r="BO9" t="inlineStr">
        <is>
          <t>N2EQ8</t>
        </is>
      </c>
      <c r="BP9" t="inlineStr">
        <is>
          <t>N2EQ8 — BANCO DE CONDENSADORES MONTAJE EN POSTE 900KVAR</t>
        </is>
      </c>
      <c r="BR9" t="inlineStr">
        <is>
          <t>N4P4</t>
        </is>
      </c>
      <c r="BS9" t="inlineStr">
        <is>
          <t>N4P4 — Control y protección Bahìa de Seccionamiento</t>
        </is>
      </c>
      <c r="BU9" t="inlineStr">
        <is>
          <t>N1P8</t>
        </is>
      </c>
      <c r="BV9" t="inlineStr">
        <is>
          <t>N1P8 — Poste de metálico - 10 m - urbano- suspensión - red común</t>
        </is>
      </c>
      <c r="BX9" t="inlineStr">
        <is>
          <t>N1T8</t>
        </is>
      </c>
      <c r="BY9" t="inlineStr">
        <is>
          <t>N1T8 — Transformador Aéreo Monofásico urbano de 75 kVA</t>
        </is>
      </c>
      <c r="CA9" t="inlineStr">
        <is>
          <t>N5T5</t>
        </is>
      </c>
      <c r="CB9" t="inlineStr">
        <is>
          <t>N5T5 — Transformador trifásico (OLTC) de conexión al STN capacidad final de 51 a 60 MVA</t>
        </is>
      </c>
      <c r="CG9" t="inlineStr">
        <is>
          <t>N4L67</t>
        </is>
      </c>
      <c r="CH9" t="inlineStr">
        <is>
          <t>N4L67 — Poste metálico de 27 m - Circuito doble</t>
        </is>
      </c>
      <c r="CJ9" t="inlineStr">
        <is>
          <t>N2L77</t>
        </is>
      </c>
      <c r="CK9" t="inlineStr">
        <is>
          <t>N2L77 — Canalización Urbana 4x4"</t>
        </is>
      </c>
      <c r="CM9" t="inlineStr">
        <is>
          <t>N4L87</t>
        </is>
      </c>
      <c r="CN9" t="inlineStr">
        <is>
          <t>N4L87 — Cable para red compacta XLPE 1000 mm2</t>
        </is>
      </c>
      <c r="CP9" t="inlineStr">
        <is>
          <t>N2EQ38</t>
        </is>
      </c>
      <c r="CQ9" t="inlineStr">
        <is>
          <t>N2EQ38 — TRANSFORMADOR DE TENSIÓN - N2</t>
        </is>
      </c>
      <c r="CS9" t="inlineStr">
        <is>
          <t>N3EQ9</t>
        </is>
      </c>
      <c r="CT9" t="inlineStr">
        <is>
          <t>N3EQ9 — TRANSICIÓN AÉREA - SUBTERRÁNEA - N3</t>
        </is>
      </c>
      <c r="CV9" t="inlineStr">
        <is>
          <t>N4P1</t>
        </is>
      </c>
      <c r="CW9" t="inlineStr">
        <is>
          <t>N4P1 — Control y protección Bahía de Línea</t>
        </is>
      </c>
      <c r="CY9" t="inlineStr">
        <is>
          <t>N1P8</t>
        </is>
      </c>
      <c r="CZ9" t="inlineStr">
        <is>
          <t>N1P8 — Poste de metálico - 10 m - urbano- suspensión - red común</t>
        </is>
      </c>
      <c r="DB9" t="inlineStr">
        <is>
          <t>N1C12</t>
        </is>
      </c>
      <c r="DC9" t="inlineStr">
        <is>
          <t>N1C12 — Canalización con   8 ductos</t>
        </is>
      </c>
      <c r="DH9" t="inlineStr">
        <is>
          <t>N1L8</t>
        </is>
      </c>
      <c r="DI9" t="inlineStr">
        <is>
          <t>N1L8 — km de conductor/fase aéreo urbano - Aislado - Aluminio - calibre  4/0</t>
        </is>
      </c>
      <c r="DK9" t="inlineStr">
        <is>
          <t>India</t>
        </is>
      </c>
      <c r="DL9" t="inlineStr">
        <is>
          <t>INR</t>
        </is>
      </c>
      <c r="DN9" t="inlineStr">
        <is>
          <t>N5S16</t>
        </is>
      </c>
      <c r="DO9" t="inlineStr">
        <is>
          <t>N5</t>
        </is>
      </c>
    </row>
    <row r="10">
      <c r="D10" t="inlineStr">
        <is>
          <t>AWG</t>
        </is>
      </c>
      <c r="E10" t="inlineStr">
        <is>
          <t>AWG</t>
        </is>
      </c>
      <c r="G10" t="inlineStr">
        <is>
          <t>KR</t>
        </is>
      </c>
      <c r="H10" t="inlineStr">
        <is>
          <t>Corea del Sur</t>
        </is>
      </c>
      <c r="AQ10" t="inlineStr">
        <is>
          <t>celda_de_interconexion</t>
        </is>
      </c>
      <c r="AR10" t="inlineStr">
        <is>
          <t>Celda de Interconexión</t>
        </is>
      </c>
      <c r="AT10" t="inlineStr">
        <is>
          <t>cmp_reles_de_supervision_circuito_de_disparo</t>
        </is>
      </c>
      <c r="AU10" t="inlineStr">
        <is>
          <t>Relés de Supervisión Circuito de Disparo</t>
        </is>
      </c>
      <c r="BF10" t="inlineStr">
        <is>
          <t>N4S1</t>
        </is>
      </c>
      <c r="BG10" t="inlineStr">
        <is>
          <t>N4S1 — BAHÍA DE LÍNEA - CONFIGURACIÓN BARRA SENCILLA - TIPO CONVENCIONAL</t>
        </is>
      </c>
      <c r="BI10" t="inlineStr">
        <is>
          <t>N4S1</t>
        </is>
      </c>
      <c r="BJ10" t="inlineStr">
        <is>
          <t>N4S1 — BAHÍA DE LÍNEA - CONFIGURACIÓN BARRA SENCILLA - TIPO CONVENCIONAL</t>
        </is>
      </c>
      <c r="BL10" t="inlineStr">
        <is>
          <t>N4L84</t>
        </is>
      </c>
      <c r="BM10" t="inlineStr">
        <is>
          <t>N4L84 — Conductor ACSR 605 kcmil</t>
        </is>
      </c>
      <c r="BO10" t="inlineStr">
        <is>
          <t>N2EQ9</t>
        </is>
      </c>
      <c r="BP10" t="inlineStr">
        <is>
          <t>N2EQ9 — CORTACIRCUITOS MONOPOLAR - N2</t>
        </is>
      </c>
      <c r="BR10" t="inlineStr">
        <is>
          <t>N4P5</t>
        </is>
      </c>
      <c r="BS10" t="inlineStr">
        <is>
          <t>N4P5 — Protección Diferencial de Barras Tipo 1,2</t>
        </is>
      </c>
      <c r="BU10" t="inlineStr">
        <is>
          <t>N1P9</t>
        </is>
      </c>
      <c r="BV10" t="inlineStr">
        <is>
          <t>N1P9 — Poste de metálico - 12 m - urbano- suspensión - red común</t>
        </is>
      </c>
      <c r="BX10" t="inlineStr">
        <is>
          <t>N1T9</t>
        </is>
      </c>
      <c r="BY10" t="inlineStr">
        <is>
          <t>N1T9 — Transformador Aéreo Trifásico urbano de 15 kVA</t>
        </is>
      </c>
      <c r="CA10" t="inlineStr">
        <is>
          <t>N5T6</t>
        </is>
      </c>
      <c r="CB10" t="inlineStr">
        <is>
          <t>N5T6 — Transformador trifásico (OLTC) de conexión al STN capacidad final de 61 a 90 MVA</t>
        </is>
      </c>
      <c r="CG10" t="inlineStr">
        <is>
          <t>N4L68</t>
        </is>
      </c>
      <c r="CH10" t="inlineStr">
        <is>
          <t>N4L68 — Torre metálica- Circuito sencillo</t>
        </is>
      </c>
      <c r="CJ10" t="inlineStr">
        <is>
          <t>N2L78</t>
        </is>
      </c>
      <c r="CK10" t="inlineStr">
        <is>
          <t>N2L78 — Canalización Urbana 6x4"</t>
        </is>
      </c>
      <c r="CM10" t="inlineStr">
        <is>
          <t>N4L88</t>
        </is>
      </c>
      <c r="CN10" t="inlineStr">
        <is>
          <t>N4L88 — Cable para red compacta XLPE 1200 mm2</t>
        </is>
      </c>
      <c r="CP10" t="inlineStr">
        <is>
          <t>N2EQ39</t>
        </is>
      </c>
      <c r="CQ10" t="inlineStr">
        <is>
          <t>N2EQ39 — TRANSFORMADOR DE TENSIÓN (Pedestal) - N2</t>
        </is>
      </c>
      <c r="CS10" t="inlineStr">
        <is>
          <t>N3EQ22</t>
        </is>
      </c>
      <c r="CT10" t="inlineStr">
        <is>
          <t>N3EQ22 — JUEGO CORTACIRCUITOS - N3</t>
        </is>
      </c>
      <c r="CV10" t="inlineStr">
        <is>
          <t>N4P2</t>
        </is>
      </c>
      <c r="CW10" t="inlineStr">
        <is>
          <t>N4P2 — Control y protección Bahía de Transformador</t>
        </is>
      </c>
      <c r="CY10" t="inlineStr">
        <is>
          <t>N1P9</t>
        </is>
      </c>
      <c r="CZ10" t="inlineStr">
        <is>
          <t>N1P9 — Poste de metálico - 12 m - urbano- suspensión - red común</t>
        </is>
      </c>
      <c r="DB10" t="inlineStr">
        <is>
          <t>OTRA</t>
        </is>
      </c>
      <c r="DC10" t="inlineStr">
        <is>
          <t>OTRA — Otra (precisar en Observaciones)</t>
        </is>
      </c>
      <c r="DH10" t="inlineStr">
        <is>
          <t>N1L9</t>
        </is>
      </c>
      <c r="DI10" t="inlineStr">
        <is>
          <t>N1L9 — km de conductor/fase aéreo urbano - Aislado - Aluminio - calibre 250</t>
        </is>
      </c>
      <c r="DK10" t="inlineStr">
        <is>
          <t>Corea del Sur</t>
        </is>
      </c>
      <c r="DL10" t="inlineStr">
        <is>
          <t>KRW</t>
        </is>
      </c>
      <c r="DN10" t="inlineStr">
        <is>
          <t>N4S1</t>
        </is>
      </c>
      <c r="DO10" t="inlineStr">
        <is>
          <t>N4</t>
        </is>
      </c>
    </row>
    <row r="11">
      <c r="D11" t="inlineStr">
        <is>
          <t>AZN</t>
        </is>
      </c>
      <c r="E11" t="inlineStr">
        <is>
          <t>AZN</t>
        </is>
      </c>
      <c r="G11" t="inlineStr">
        <is>
          <t>IT</t>
        </is>
      </c>
      <c r="H11" t="inlineStr">
        <is>
          <t>Italia</t>
        </is>
      </c>
      <c r="AQ11" t="inlineStr">
        <is>
          <t>celda_de_interconexion_tipo_2</t>
        </is>
      </c>
      <c r="AR11" t="inlineStr">
        <is>
          <t>Celda de Interconexión - - TIPO 2</t>
        </is>
      </c>
      <c r="AT11" t="inlineStr">
        <is>
          <t>cmp_proteccion_acople</t>
        </is>
      </c>
      <c r="AU11" t="inlineStr">
        <is>
          <t>Protección Acople</t>
        </is>
      </c>
      <c r="BF11" t="inlineStr">
        <is>
          <t>N4S2</t>
        </is>
      </c>
      <c r="BG11" t="inlineStr">
        <is>
          <t>N4S2 — BAHÍA DE TRANSFORMADOR - CONFIGURACIÓN BARRA SENCILLA - TIPO CONVENCIONAL</t>
        </is>
      </c>
      <c r="BI11" t="inlineStr">
        <is>
          <t>N4S2</t>
        </is>
      </c>
      <c r="BJ11" t="inlineStr">
        <is>
          <t>N4S2 — BAHÍA DE TRANSFORMADOR - CONFIGURACIÓN BARRA SENCILLA - TIPO CONVENCIONAL</t>
        </is>
      </c>
      <c r="BL11" t="inlineStr">
        <is>
          <t>N4L85</t>
        </is>
      </c>
      <c r="BM11" t="inlineStr">
        <is>
          <t>N4L85 — Conductor ACSR 795 kcmil</t>
        </is>
      </c>
      <c r="BO11" t="inlineStr">
        <is>
          <t>N2EQ10</t>
        </is>
      </c>
      <c r="BP11" t="inlineStr">
        <is>
          <t>N2EQ10 — EQUIPO DE MEDIDA - N2</t>
        </is>
      </c>
      <c r="BR11" t="inlineStr">
        <is>
          <t>N4P6</t>
        </is>
      </c>
      <c r="BS11" t="inlineStr">
        <is>
          <t>N4P6 — Protección Diferencial de Barras Tipo 3,4</t>
        </is>
      </c>
      <c r="BU11" t="inlineStr">
        <is>
          <t>N1P10</t>
        </is>
      </c>
      <c r="BV11" t="inlineStr">
        <is>
          <t>N1P10 — Poste de fibra de vidrio - 8 m - urbano- suspensión - red común</t>
        </is>
      </c>
      <c r="BX11" t="inlineStr">
        <is>
          <t>N1T10</t>
        </is>
      </c>
      <c r="BY11" t="inlineStr">
        <is>
          <t>N1T10 — Transformador Aéreo Trifásico urbano de 20 kVA</t>
        </is>
      </c>
      <c r="CA11" t="inlineStr">
        <is>
          <t>N5T7</t>
        </is>
      </c>
      <c r="CB11" t="inlineStr">
        <is>
          <t>N5T7 — Transformador trifásico (OLTC) de conexión al STN capacidad final de 91 a 100 MVA</t>
        </is>
      </c>
      <c r="CG11" t="inlineStr">
        <is>
          <t>N4L69</t>
        </is>
      </c>
      <c r="CH11" t="inlineStr">
        <is>
          <t>N4L69 — Torre metálica- Circuito sencillo</t>
        </is>
      </c>
      <c r="CJ11" t="inlineStr">
        <is>
          <t>N2L79</t>
        </is>
      </c>
      <c r="CK11" t="inlineStr">
        <is>
          <t>N2L79 — Canalización Urbana 6x4" y 3x6"</t>
        </is>
      </c>
      <c r="CM11" t="inlineStr">
        <is>
          <t>N4L89</t>
        </is>
      </c>
      <c r="CN11" t="inlineStr">
        <is>
          <t>N4L89 — Cable de guarda</t>
        </is>
      </c>
      <c r="CP11" t="inlineStr">
        <is>
          <t>N2EQ40</t>
        </is>
      </c>
      <c r="CQ11" t="inlineStr">
        <is>
          <t>N2EQ40 — TRANSFORMADOR DE CORRIENTE - N2</t>
        </is>
      </c>
      <c r="CS11" t="inlineStr">
        <is>
          <t>N3EQ23</t>
        </is>
      </c>
      <c r="CT11" t="inlineStr">
        <is>
          <t>N3EQ23 — JUEGO PARARRAYOS (44 kV) - N3</t>
        </is>
      </c>
      <c r="CV11" t="inlineStr">
        <is>
          <t>N4P3</t>
        </is>
      </c>
      <c r="CW11" t="inlineStr">
        <is>
          <t>N4P3 — Control y protección Bahía de Transf, Acopl, Corte Central</t>
        </is>
      </c>
      <c r="CY11" t="inlineStr">
        <is>
          <t>N1P10</t>
        </is>
      </c>
      <c r="CZ11" t="inlineStr">
        <is>
          <t>N1P10 — Poste de fibra de vidrio - 8 m - urbano- suspensión - red común</t>
        </is>
      </c>
      <c r="DH11" t="inlineStr">
        <is>
          <t>N1L10</t>
        </is>
      </c>
      <c r="DI11" t="inlineStr">
        <is>
          <t>N1L10 — km de conductor/fase aéreo urbano - Aislado - Aluminio - calibre  6/0</t>
        </is>
      </c>
      <c r="DK11" t="inlineStr">
        <is>
          <t>Italia</t>
        </is>
      </c>
      <c r="DL11" t="inlineStr">
        <is>
          <t>EUR</t>
        </is>
      </c>
      <c r="DN11" t="inlineStr">
        <is>
          <t>N4S2</t>
        </is>
      </c>
      <c r="DO11" t="inlineStr">
        <is>
          <t>N4</t>
        </is>
      </c>
    </row>
    <row r="12">
      <c r="D12" t="inlineStr">
        <is>
          <t>BAM</t>
        </is>
      </c>
      <c r="E12" t="inlineStr">
        <is>
          <t>BAM</t>
        </is>
      </c>
      <c r="G12" t="inlineStr">
        <is>
          <t>FR</t>
        </is>
      </c>
      <c r="H12" t="inlineStr">
        <is>
          <t>Francia</t>
        </is>
      </c>
      <c r="AQ12" t="inlineStr">
        <is>
          <t>celda_de_medida</t>
        </is>
      </c>
      <c r="AR12" t="inlineStr">
        <is>
          <t>Celda de Medida</t>
        </is>
      </c>
      <c r="AT12" t="inlineStr">
        <is>
          <t>cmp_proteccion_diferencial_trafo</t>
        </is>
      </c>
      <c r="AU12" t="inlineStr">
        <is>
          <t>Protección Diferencial Trafo</t>
        </is>
      </c>
      <c r="BF12" t="inlineStr">
        <is>
          <t>N4S3</t>
        </is>
      </c>
      <c r="BG12" t="inlineStr">
        <is>
          <t>N4S3 — BAHÍA DE LÍNEA - CONFIGURACIÓN BARRA DOBLE - TIPO CONVENCIONAL</t>
        </is>
      </c>
      <c r="BI12" t="inlineStr">
        <is>
          <t>N4S3</t>
        </is>
      </c>
      <c r="BJ12" t="inlineStr">
        <is>
          <t>N4S3 — BAHÍA DE LÍNEA - CONFIGURACIÓN BARRA DOBLE - TIPO CONVENCIONAL</t>
        </is>
      </c>
      <c r="BL12" t="inlineStr">
        <is>
          <t>N4L86</t>
        </is>
      </c>
      <c r="BM12" t="inlineStr">
        <is>
          <t>N4L86 — Cable para red compacta XLPE 800 mm2</t>
        </is>
      </c>
      <c r="BO12" t="inlineStr">
        <is>
          <t>N2EQ11</t>
        </is>
      </c>
      <c r="BP12" t="inlineStr">
        <is>
          <t>N2EQ11 — INDICADOR FALLA - N2</t>
        </is>
      </c>
      <c r="BR12" t="inlineStr">
        <is>
          <t>N3P1</t>
        </is>
      </c>
      <c r="BS12" t="inlineStr">
        <is>
          <t>N3P1 — Bahía de Línea</t>
        </is>
      </c>
      <c r="BU12" t="inlineStr">
        <is>
          <t>N1P11</t>
        </is>
      </c>
      <c r="BV12" t="inlineStr">
        <is>
          <t>N1P11 — Poste de fibra de vidrio - 10 m - urbano- suspensión - red común</t>
        </is>
      </c>
      <c r="BX12" t="inlineStr">
        <is>
          <t>N1T11</t>
        </is>
      </c>
      <c r="BY12" t="inlineStr">
        <is>
          <t>N1T11 — Transformador Aéreo Trifásico urbano de 30 kVA</t>
        </is>
      </c>
      <c r="CA12" t="inlineStr">
        <is>
          <t>N5T8</t>
        </is>
      </c>
      <c r="CB12" t="inlineStr">
        <is>
          <t>N5T8 — Transformador trifásico (OLTC) de conexión al STN capacidad final de 101 a 120 MVA</t>
        </is>
      </c>
      <c r="CG12" t="inlineStr">
        <is>
          <t>N4L70</t>
        </is>
      </c>
      <c r="CH12" t="inlineStr">
        <is>
          <t>N4L70 — Torre metálica - Circuito doble</t>
        </is>
      </c>
      <c r="CJ12" t="inlineStr">
        <is>
          <t>OTRA</t>
        </is>
      </c>
      <c r="CK12" t="inlineStr">
        <is>
          <t>OTRA — Otra (precisar en Observaciones)</t>
        </is>
      </c>
      <c r="CM12" t="inlineStr">
        <is>
          <t>N4L93</t>
        </is>
      </c>
      <c r="CN12" t="inlineStr">
        <is>
          <t>N4L93 — Cable de fibra óptica  All-Dielectric Self-Supporting (ADSS) monomodo</t>
        </is>
      </c>
      <c r="CP12" t="inlineStr">
        <is>
          <t>OTRA</t>
        </is>
      </c>
      <c r="CQ12" t="inlineStr">
        <is>
          <t>OTRA — Otra (precisar en Observaciones)</t>
        </is>
      </c>
      <c r="CS12" t="inlineStr">
        <is>
          <t>N3EQ24</t>
        </is>
      </c>
      <c r="CT12" t="inlineStr">
        <is>
          <t>N3EQ24 — TRANSICIÓN AÉREA - SUBTERRÁNEA (44 kV) - N3</t>
        </is>
      </c>
      <c r="CV12" t="inlineStr">
        <is>
          <t>N4P4</t>
        </is>
      </c>
      <c r="CW12" t="inlineStr">
        <is>
          <t>N4P4 — Control y protección Bahìa de Seccionamiento</t>
        </is>
      </c>
      <c r="CY12" t="inlineStr">
        <is>
          <t>N1P11</t>
        </is>
      </c>
      <c r="CZ12" t="inlineStr">
        <is>
          <t>N1P11 — Poste de fibra de vidrio - 10 m - urbano- suspensión - red común</t>
        </is>
      </c>
      <c r="DH12" t="inlineStr">
        <is>
          <t>N1L11</t>
        </is>
      </c>
      <c r="DI12" t="inlineStr">
        <is>
          <t>N1L11 — km de conductor/fase aéreo urbano - Aislado - Aluminio - calibre 350</t>
        </is>
      </c>
      <c r="DK12" t="inlineStr">
        <is>
          <t>Francia</t>
        </is>
      </c>
      <c r="DL12" t="inlineStr">
        <is>
          <t>EUR</t>
        </is>
      </c>
      <c r="DN12" t="inlineStr">
        <is>
          <t>N4S3</t>
        </is>
      </c>
      <c r="DO12" t="inlineStr">
        <is>
          <t>N4</t>
        </is>
      </c>
    </row>
    <row r="13">
      <c r="D13" t="inlineStr">
        <is>
          <t>BBD</t>
        </is>
      </c>
      <c r="E13" t="inlineStr">
        <is>
          <t>BBD</t>
        </is>
      </c>
      <c r="G13" t="inlineStr">
        <is>
          <t>JP</t>
        </is>
      </c>
      <c r="H13" t="inlineStr">
        <is>
          <t>Japón</t>
        </is>
      </c>
      <c r="AQ13" t="inlineStr">
        <is>
          <t>celda_de_medida_tipo_2</t>
        </is>
      </c>
      <c r="AR13" t="inlineStr">
        <is>
          <t>Celda de Medida - - TIPO 2</t>
        </is>
      </c>
      <c r="AT13" t="inlineStr">
        <is>
          <t>cmp_protecciones_de_respaldo_trafo</t>
        </is>
      </c>
      <c r="AU13" t="inlineStr">
        <is>
          <t>Protecciones de Respaldo Trafo</t>
        </is>
      </c>
      <c r="BF13" t="inlineStr">
        <is>
          <t>N4S4</t>
        </is>
      </c>
      <c r="BG13" t="inlineStr">
        <is>
          <t>N4S4 — BAHÍA DE TRANSFORMADOR - CONFIGURACIÓN BARRA DOBLE - TIPO CONVENCIONAL</t>
        </is>
      </c>
      <c r="BI13" t="inlineStr">
        <is>
          <t>N4S4</t>
        </is>
      </c>
      <c r="BJ13" t="inlineStr">
        <is>
          <t>N4S4 — BAHÍA DE TRANSFORMADOR - CONFIGURACIÓN BARRA DOBLE - TIPO CONVENCIONAL</t>
        </is>
      </c>
      <c r="BL13" t="inlineStr">
        <is>
          <t>N4L87</t>
        </is>
      </c>
      <c r="BM13" t="inlineStr">
        <is>
          <t>N4L87 — Cable para red compacta XLPE 1000 mm2</t>
        </is>
      </c>
      <c r="BO13" t="inlineStr">
        <is>
          <t>N2EQ12</t>
        </is>
      </c>
      <c r="BP13" t="inlineStr">
        <is>
          <t>N2EQ12 — JUEGO CORTACIRCUITOS - N2</t>
        </is>
      </c>
      <c r="BR13" t="inlineStr">
        <is>
          <t>N3P2</t>
        </is>
      </c>
      <c r="BS13" t="inlineStr">
        <is>
          <t>N3P2 — Bahía de Transformador</t>
        </is>
      </c>
      <c r="BU13" t="inlineStr">
        <is>
          <t>N1P12</t>
        </is>
      </c>
      <c r="BV13" t="inlineStr">
        <is>
          <t>N1P12 — Poste de fibra de vidrio - 12 m - urbano- suspensión - red común</t>
        </is>
      </c>
      <c r="BX13" t="inlineStr">
        <is>
          <t>N1T12</t>
        </is>
      </c>
      <c r="BY13" t="inlineStr">
        <is>
          <t>N1T12 — Transformador Aéreo Trifásico urbano de 45 kVA</t>
        </is>
      </c>
      <c r="CA13" t="inlineStr">
        <is>
          <t>N5T9</t>
        </is>
      </c>
      <c r="CB13" t="inlineStr">
        <is>
          <t>N5T9 — Transformador trifásico (OLTC) de conexión al STN capacidad final de 121 a 150 MVA</t>
        </is>
      </c>
      <c r="CG13" t="inlineStr">
        <is>
          <t>N4L71</t>
        </is>
      </c>
      <c r="CH13" t="inlineStr">
        <is>
          <t>N4L71 — Torre metálica - Circuito doble</t>
        </is>
      </c>
      <c r="CM13" t="inlineStr">
        <is>
          <t>N4L94</t>
        </is>
      </c>
      <c r="CN13" t="inlineStr">
        <is>
          <t>N4L94 — Fibra óptica tipo adosada</t>
        </is>
      </c>
      <c r="CS13" t="inlineStr">
        <is>
          <t>N3EQ25</t>
        </is>
      </c>
      <c r="CT13" t="inlineStr">
        <is>
          <t>N3EQ25 — INDICADOR FALLA SUBTERRANEO - N3</t>
        </is>
      </c>
      <c r="CV13" t="inlineStr">
        <is>
          <t>N4P5</t>
        </is>
      </c>
      <c r="CW13" t="inlineStr">
        <is>
          <t>N4P5 — Protección Diferencial de Barras Tipo 1,2</t>
        </is>
      </c>
      <c r="CY13" t="inlineStr">
        <is>
          <t>N1P12</t>
        </is>
      </c>
      <c r="CZ13" t="inlineStr">
        <is>
          <t>N1P12 — Poste de fibra de vidrio - 12 m - urbano- suspensión - red común</t>
        </is>
      </c>
      <c r="DH13" t="inlineStr">
        <is>
          <t>N1L12</t>
        </is>
      </c>
      <c r="DI13" t="inlineStr">
        <is>
          <t>N1L12 — km de conductor/fase aéreo urbano - Aislado - Cobre - calibre 12</t>
        </is>
      </c>
      <c r="DK13" t="inlineStr">
        <is>
          <t>Japón</t>
        </is>
      </c>
      <c r="DL13" t="inlineStr">
        <is>
          <t>JPY</t>
        </is>
      </c>
      <c r="DN13" t="inlineStr">
        <is>
          <t>N4S4</t>
        </is>
      </c>
      <c r="DO13" t="inlineStr">
        <is>
          <t>N4</t>
        </is>
      </c>
    </row>
    <row r="14">
      <c r="D14" t="inlineStr">
        <is>
          <t>BDT</t>
        </is>
      </c>
      <c r="E14" t="inlineStr">
        <is>
          <t>BDT</t>
        </is>
      </c>
      <c r="G14" t="inlineStr">
        <is>
          <t>GB</t>
        </is>
      </c>
      <c r="H14" t="inlineStr">
        <is>
          <t>Reino Unido</t>
        </is>
      </c>
      <c r="AQ14" t="inlineStr">
        <is>
          <t>celda_llegada_transformador</t>
        </is>
      </c>
      <c r="AR14" t="inlineStr">
        <is>
          <t>Celda Llegada Transformador</t>
        </is>
      </c>
      <c r="AT14" t="inlineStr">
        <is>
          <t>cmp_proteccion_de_barras</t>
        </is>
      </c>
      <c r="AU14" t="inlineStr">
        <is>
          <t>Protección de Barras</t>
        </is>
      </c>
      <c r="BF14" t="inlineStr">
        <is>
          <t>N4S5</t>
        </is>
      </c>
      <c r="BG14" t="inlineStr">
        <is>
          <t>N4S5 — BAHÍA DE LÍNEA - CONFIGURACIÓN BARRA DOBLE CON BY PASS - TIPO CONVENCIONAL</t>
        </is>
      </c>
      <c r="BI14" t="inlineStr">
        <is>
          <t>N4S5</t>
        </is>
      </c>
      <c r="BJ14" t="inlineStr">
        <is>
          <t>N4S5 — BAHÍA DE LÍNEA - CONFIGURACIÓN BARRA DOBLE CON BY PASS - TIPO CONVENCIONAL</t>
        </is>
      </c>
      <c r="BL14" t="inlineStr">
        <is>
          <t>N4L88</t>
        </is>
      </c>
      <c r="BM14" t="inlineStr">
        <is>
          <t>N4L88 — Cable para red compacta XLPE 1200 mm2</t>
        </is>
      </c>
      <c r="BO14" t="inlineStr">
        <is>
          <t>N2EQ13</t>
        </is>
      </c>
      <c r="BP14" t="inlineStr">
        <is>
          <t>N2EQ13 — JUEGO CUCHILLAS DE OPERACIÓN SIN CARGA - N2</t>
        </is>
      </c>
      <c r="BR14" t="inlineStr">
        <is>
          <t>N3P3</t>
        </is>
      </c>
      <c r="BS14" t="inlineStr">
        <is>
          <t>N3P3 — Bahía de Transf, Acopl, Corte Central</t>
        </is>
      </c>
      <c r="BU14" t="inlineStr">
        <is>
          <t>N1P13</t>
        </is>
      </c>
      <c r="BV14" t="inlineStr">
        <is>
          <t>N1P13 — Poste de concreto - 8 m - rural- suspensión - red común</t>
        </is>
      </c>
      <c r="BX14" t="inlineStr">
        <is>
          <t>N1T13</t>
        </is>
      </c>
      <c r="BY14" t="inlineStr">
        <is>
          <t>N1T13 — Transformador Aéreo Trifásico urbano de 50 kVA</t>
        </is>
      </c>
      <c r="CA14" t="inlineStr">
        <is>
          <t>N5T10</t>
        </is>
      </c>
      <c r="CB14" t="inlineStr">
        <is>
          <t>N5T10 — Transformador trifásico (OLTC) de conexión al STN capacidad final de 151 a 180 MVA</t>
        </is>
      </c>
      <c r="CG14" t="inlineStr">
        <is>
          <t>N4L72</t>
        </is>
      </c>
      <c r="CH14" t="inlineStr">
        <is>
          <t>N4L72 — Poste metálico de 29 m - Circuito sencillo</t>
        </is>
      </c>
      <c r="CM14" t="inlineStr">
        <is>
          <t>N3L84</t>
        </is>
      </c>
      <c r="CN14" t="inlineStr">
        <is>
          <t>N3L84 — Conductor ACSR 2 AWG</t>
        </is>
      </c>
      <c r="CS14" t="inlineStr">
        <is>
          <t>N2EQ1</t>
        </is>
      </c>
      <c r="CT14" t="inlineStr">
        <is>
          <t>N2EQ1 — BARRAJE DE DERIVACIÓN SUBTERRÁNEO - N2</t>
        </is>
      </c>
      <c r="CV14" t="inlineStr">
        <is>
          <t>N4P6</t>
        </is>
      </c>
      <c r="CW14" t="inlineStr">
        <is>
          <t>N4P6 — Protección Diferencial de Barras Tipo 3,4</t>
        </is>
      </c>
      <c r="CY14" t="inlineStr">
        <is>
          <t>N1P13</t>
        </is>
      </c>
      <c r="CZ14" t="inlineStr">
        <is>
          <t>N1P13 — Poste de concreto - 8 m - rural- suspensión - red común</t>
        </is>
      </c>
      <c r="DH14" t="inlineStr">
        <is>
          <t>N1L13</t>
        </is>
      </c>
      <c r="DI14" t="inlineStr">
        <is>
          <t>N1L13 — km de conductor/faseaéreo urbano - Aislado - Cobre - calibre 10</t>
        </is>
      </c>
      <c r="DK14" t="inlineStr">
        <is>
          <t>Reino Unido</t>
        </is>
      </c>
      <c r="DL14" t="inlineStr">
        <is>
          <t>GBP</t>
        </is>
      </c>
      <c r="DN14" t="inlineStr">
        <is>
          <t>N4S5</t>
        </is>
      </c>
      <c r="DO14" t="inlineStr">
        <is>
          <t>N4</t>
        </is>
      </c>
    </row>
    <row r="15">
      <c r="D15" t="inlineStr">
        <is>
          <t>BGN</t>
        </is>
      </c>
      <c r="E15" t="inlineStr">
        <is>
          <t>BGN</t>
        </is>
      </c>
      <c r="G15" t="inlineStr">
        <is>
          <t>CA</t>
        </is>
      </c>
      <c r="H15" t="inlineStr">
        <is>
          <t>Canadá</t>
        </is>
      </c>
      <c r="AQ15" t="inlineStr">
        <is>
          <t>celda_llegada_transformador_tipo_2</t>
        </is>
      </c>
      <c r="AR15" t="inlineStr">
        <is>
          <t>Celda Llegada Transformador - - TIPO 2</t>
        </is>
      </c>
      <c r="AT15" t="inlineStr">
        <is>
          <t>cmp_teleproteccion</t>
        </is>
      </c>
      <c r="AU15" t="inlineStr">
        <is>
          <t>Teleprotección</t>
        </is>
      </c>
      <c r="BF15" t="inlineStr">
        <is>
          <t>N4S6</t>
        </is>
      </c>
      <c r="BG15" t="inlineStr">
        <is>
          <t>N4S6 — BAHÍA DE TRANSFORMADOR - CONFIGURACIÓN BARRA DOBLE CON BY PASS - TIPO CONVENCIONAL</t>
        </is>
      </c>
      <c r="BI15" t="inlineStr">
        <is>
          <t>N4S6</t>
        </is>
      </c>
      <c r="BJ15" t="inlineStr">
        <is>
          <t>N4S6 — BAHÍA DE TRANSFORMADOR - CONFIGURACIÓN BARRA DOBLE CON BY PASS - TIPO CONVENCIONAL</t>
        </is>
      </c>
      <c r="BL15" t="inlineStr">
        <is>
          <t>N4L89</t>
        </is>
      </c>
      <c r="BM15" t="inlineStr">
        <is>
          <t>N4L89 — Cable de guarda</t>
        </is>
      </c>
      <c r="BO15" t="inlineStr">
        <is>
          <t>N2EQ14</t>
        </is>
      </c>
      <c r="BP15" t="inlineStr">
        <is>
          <t>N2EQ14 — PARARRAYO - N2</t>
        </is>
      </c>
      <c r="BR15" t="inlineStr">
        <is>
          <t>N3P4</t>
        </is>
      </c>
      <c r="BS15" t="inlineStr">
        <is>
          <t>N3P4 — Bahìa Secc</t>
        </is>
      </c>
      <c r="BU15" t="inlineStr">
        <is>
          <t>N1P14</t>
        </is>
      </c>
      <c r="BV15" t="inlineStr">
        <is>
          <t>N1P14 — Poste de concreto -10 m - rural- suspensión - red común</t>
        </is>
      </c>
      <c r="BX15" t="inlineStr">
        <is>
          <t>N1T14</t>
        </is>
      </c>
      <c r="BY15" t="inlineStr">
        <is>
          <t>N1T14 — Transformador Aéreo Trifásico urbano de 75 kVA</t>
        </is>
      </c>
      <c r="CA15" t="inlineStr">
        <is>
          <t>N5T11</t>
        </is>
      </c>
      <c r="CB15" t="inlineStr">
        <is>
          <t>N5T11 — AutoTransformador monofásico (OLTC) de conexión al STN capacidad final hasta 20 MV</t>
        </is>
      </c>
      <c r="CG15" t="inlineStr">
        <is>
          <t>N4L73</t>
        </is>
      </c>
      <c r="CH15" t="inlineStr">
        <is>
          <t>N4L73 — Poste metálico de 29 m - Circuito sencillo</t>
        </is>
      </c>
      <c r="CM15" t="inlineStr">
        <is>
          <t>N3L85</t>
        </is>
      </c>
      <c r="CN15" t="inlineStr">
        <is>
          <t>N3L85 — Conductor ACSR 1 AWG</t>
        </is>
      </c>
      <c r="CS15" t="inlineStr">
        <is>
          <t>N2EQ2</t>
        </is>
      </c>
      <c r="CT15" t="inlineStr">
        <is>
          <t>N2EQ2 — CAJA DE MANIOBRA - N2</t>
        </is>
      </c>
      <c r="CV15" t="inlineStr">
        <is>
          <t>N5P2</t>
        </is>
      </c>
      <c r="CW15" t="inlineStr">
        <is>
          <t>N5P2 — Control y protección Bahía de Transformador</t>
        </is>
      </c>
      <c r="CY15" t="inlineStr">
        <is>
          <t>N1P14</t>
        </is>
      </c>
      <c r="CZ15" t="inlineStr">
        <is>
          <t>N1P14 — Poste de concreto -10 m - rural- suspensión - red común</t>
        </is>
      </c>
      <c r="DH15" t="inlineStr">
        <is>
          <t>N1L14</t>
        </is>
      </c>
      <c r="DI15" t="inlineStr">
        <is>
          <t>N1L14 — km de conductor/fase aéreo urbano - Aislado - Cobre - calibre 8</t>
        </is>
      </c>
      <c r="DK15" t="inlineStr">
        <is>
          <t>Canadá</t>
        </is>
      </c>
      <c r="DL15" t="inlineStr">
        <is>
          <t>CAD</t>
        </is>
      </c>
      <c r="DN15" t="inlineStr">
        <is>
          <t>N4S6</t>
        </is>
      </c>
      <c r="DO15" t="inlineStr">
        <is>
          <t>N4</t>
        </is>
      </c>
    </row>
    <row r="16">
      <c r="D16" t="inlineStr">
        <is>
          <t>BHD</t>
        </is>
      </c>
      <c r="E16" t="inlineStr">
        <is>
          <t>BHD</t>
        </is>
      </c>
      <c r="G16" t="inlineStr">
        <is>
          <t>TR</t>
        </is>
      </c>
      <c r="H16" t="inlineStr">
        <is>
          <t>Turquía</t>
        </is>
      </c>
      <c r="AQ16" t="inlineStr">
        <is>
          <t>conductores_alta_tension</t>
        </is>
      </c>
      <c r="AR16" t="inlineStr">
        <is>
          <t>Conductores Alta Tensión</t>
        </is>
      </c>
      <c r="AT16" t="inlineStr">
        <is>
          <t>cmp_proteccion_de_barras_unidad_bahia</t>
        </is>
      </c>
      <c r="AU16" t="inlineStr">
        <is>
          <t>Protección de Barras Unidad Bahía</t>
        </is>
      </c>
      <c r="BF16" t="inlineStr">
        <is>
          <t>N4S7</t>
        </is>
      </c>
      <c r="BG16" t="inlineStr">
        <is>
          <t>N4S7 — BAHÍA DE LÍNEA - CONFIGURACIÓN BARRA PRINCIPAL Y TRANSFERENCIA - TIPO CONVENCIONAL</t>
        </is>
      </c>
      <c r="BI16" t="inlineStr">
        <is>
          <t>N4S7</t>
        </is>
      </c>
      <c r="BJ16" t="inlineStr">
        <is>
          <t>N4S7 — BAHÍA DE LÍNEA - CONFIGURACIÓN BARRA PRINCIPAL Y TRANSFERENCIA - TIPO CONVENCIONAL</t>
        </is>
      </c>
      <c r="BL16" t="inlineStr">
        <is>
          <t>N4L93</t>
        </is>
      </c>
      <c r="BM16" t="inlineStr">
        <is>
          <t>N4L93 — Cable de fibra óptica  All-Dielectric Self-Supporting (ADSS) monomodo</t>
        </is>
      </c>
      <c r="BO16" t="inlineStr">
        <is>
          <t>N2EQ15</t>
        </is>
      </c>
      <c r="BP16" t="inlineStr">
        <is>
          <t>N2EQ15 — JUEGO PARARRAYOS - N2</t>
        </is>
      </c>
      <c r="BR16" t="inlineStr">
        <is>
          <t>N3P5</t>
        </is>
      </c>
      <c r="BS16" t="inlineStr">
        <is>
          <t>N3P5 — Protección Diferencial de Barras Tipo 1,2</t>
        </is>
      </c>
      <c r="BU16" t="inlineStr">
        <is>
          <t>N1P15</t>
        </is>
      </c>
      <c r="BV16" t="inlineStr">
        <is>
          <t>N1P15 — Poste de concreto - 12 m - rural- suspensión - red común</t>
        </is>
      </c>
      <c r="BX16" t="inlineStr">
        <is>
          <t>N1T15</t>
        </is>
      </c>
      <c r="BY16" t="inlineStr">
        <is>
          <t>N1T15 — Transformador Aéreo Trifásico urbano de 112,5 kVA</t>
        </is>
      </c>
      <c r="CA16" t="inlineStr">
        <is>
          <t>N5T12</t>
        </is>
      </c>
      <c r="CB16" t="inlineStr">
        <is>
          <t xml:space="preserve">N5T12 — AutoTransformador monofásico (OLTC) de conexión al STN capacidad final de 21 a 40 </t>
        </is>
      </c>
      <c r="CG16" t="inlineStr">
        <is>
          <t>N4L74</t>
        </is>
      </c>
      <c r="CH16" t="inlineStr">
        <is>
          <t>N4L74 — Poste metálico de 29 m - Circuito doble</t>
        </is>
      </c>
      <c r="CM16" t="inlineStr">
        <is>
          <t>N3L86</t>
        </is>
      </c>
      <c r="CN16" t="inlineStr">
        <is>
          <t>N3L86 — Conductor ACSR 1/0 AWG</t>
        </is>
      </c>
      <c r="CS16" t="inlineStr">
        <is>
          <t>N2EQ4</t>
        </is>
      </c>
      <c r="CT16" t="inlineStr">
        <is>
          <t>N2EQ4 — BANCO DE CONDENSADORES MONTAJE EN POSTE 150KVAR</t>
        </is>
      </c>
      <c r="CV16" t="inlineStr">
        <is>
          <t>N5P7</t>
        </is>
      </c>
      <c r="CW16" t="inlineStr">
        <is>
          <t>N5P7 — Control y Protección del Transformador</t>
        </is>
      </c>
      <c r="CY16" t="inlineStr">
        <is>
          <t>N1P15</t>
        </is>
      </c>
      <c r="CZ16" t="inlineStr">
        <is>
          <t>N1P15 — Poste de concreto - 12 m - rural- suspensión - red común</t>
        </is>
      </c>
      <c r="DH16" t="inlineStr">
        <is>
          <t>N1L15</t>
        </is>
      </c>
      <c r="DI16" t="inlineStr">
        <is>
          <t>N1L15 — km de conductor/fase aéreo urbano - Aislado - Cobre - calibre 6</t>
        </is>
      </c>
      <c r="DK16" t="inlineStr">
        <is>
          <t>Turquía</t>
        </is>
      </c>
      <c r="DL16" t="inlineStr">
        <is>
          <t>TRY</t>
        </is>
      </c>
      <c r="DN16" t="inlineStr">
        <is>
          <t>N4S7</t>
        </is>
      </c>
      <c r="DO16" t="inlineStr">
        <is>
          <t>N4</t>
        </is>
      </c>
    </row>
    <row r="17">
      <c r="D17" t="inlineStr">
        <is>
          <t>BIF</t>
        </is>
      </c>
      <c r="E17" t="inlineStr">
        <is>
          <t>BIF</t>
        </is>
      </c>
      <c r="G17" t="inlineStr">
        <is>
          <t>SE</t>
        </is>
      </c>
      <c r="H17" t="inlineStr">
        <is>
          <t>Suecia</t>
        </is>
      </c>
      <c r="AQ17" t="inlineStr">
        <is>
          <t>conductores_alta_tension_barras_de_aluminio_y_cable_de_guarda</t>
        </is>
      </c>
      <c r="AR17" t="inlineStr">
        <is>
          <t>Conductores Alta Tensión, Barras de Aluminio y Cable de Guarda</t>
        </is>
      </c>
      <c r="AT17" t="inlineStr">
        <is>
          <t>scs_switches</t>
        </is>
      </c>
      <c r="AU17" t="inlineStr">
        <is>
          <t>Switches</t>
        </is>
      </c>
      <c r="BF17" t="inlineStr">
        <is>
          <t>N4S8</t>
        </is>
      </c>
      <c r="BG17" t="inlineStr">
        <is>
          <t>N4S8 — BAHÍA DE TRANSFORMADOR - CONFIGURACIÓN BARRA PRINCIPAL Y TRANSFERENCIA - TIPO CONVE</t>
        </is>
      </c>
      <c r="BI17" t="inlineStr">
        <is>
          <t>N4S8</t>
        </is>
      </c>
      <c r="BJ17" t="inlineStr">
        <is>
          <t>N4S8 — BAHÍA DE TRANSFORMADOR - CONFIGURACIÓN BARRA PRINCIPAL Y TRANSFERENCIA - TIPO CONVE</t>
        </is>
      </c>
      <c r="BL17" t="inlineStr">
        <is>
          <t>N4L94</t>
        </is>
      </c>
      <c r="BM17" t="inlineStr">
        <is>
          <t>N4L94 — Fibra óptica tipo adosada</t>
        </is>
      </c>
      <c r="BO17" t="inlineStr">
        <is>
          <t>N2EQ16</t>
        </is>
      </c>
      <c r="BP17" t="inlineStr">
        <is>
          <t>N2EQ16 — JUEGO DE SECCIONADORES TRIPOLAR BAJO CARGA - N2</t>
        </is>
      </c>
      <c r="BR17" t="inlineStr">
        <is>
          <t>N3P6</t>
        </is>
      </c>
      <c r="BS17" t="inlineStr">
        <is>
          <t>N3P6 — Protección Diferencial de Barras Tipo 3</t>
        </is>
      </c>
      <c r="BU17" t="inlineStr">
        <is>
          <t>N1P16</t>
        </is>
      </c>
      <c r="BV17" t="inlineStr">
        <is>
          <t>N1P16 — Poste de madera - 8 m - rural- suspensión - red común</t>
        </is>
      </c>
      <c r="BX17" t="inlineStr">
        <is>
          <t>N1T16</t>
        </is>
      </c>
      <c r="BY17" t="inlineStr">
        <is>
          <t>N1T16 — Transformador Aéreo Trifásico urbano de 150 kVA</t>
        </is>
      </c>
      <c r="CA17" t="inlineStr">
        <is>
          <t>N5T13</t>
        </is>
      </c>
      <c r="CB17" t="inlineStr">
        <is>
          <t xml:space="preserve">N5T13 — AutoTransformador monofásico (OLTC) de conexión al STN capacidad final de 41 a 50 </t>
        </is>
      </c>
      <c r="CG17" t="inlineStr">
        <is>
          <t>N4L75</t>
        </is>
      </c>
      <c r="CH17" t="inlineStr">
        <is>
          <t>N4L75 — Poste metálico de 29 m - Circuito doble</t>
        </is>
      </c>
      <c r="CM17" t="inlineStr">
        <is>
          <t>N3L87</t>
        </is>
      </c>
      <c r="CN17" t="inlineStr">
        <is>
          <t>N3L87 — Conductor ACSR 2/0 AWG</t>
        </is>
      </c>
      <c r="CS17" t="inlineStr">
        <is>
          <t>N2EQ5</t>
        </is>
      </c>
      <c r="CT17" t="inlineStr">
        <is>
          <t>N2EQ5 — BANCO DE CONDENSADORES MONTAJE EN POSTE 300KVAR</t>
        </is>
      </c>
      <c r="CV17" t="inlineStr">
        <is>
          <t>N6P2</t>
        </is>
      </c>
      <c r="CW17" t="inlineStr">
        <is>
          <t>N6P2 — Control y protección Bahía de Transformador</t>
        </is>
      </c>
      <c r="CY17" t="inlineStr">
        <is>
          <t>N1P16</t>
        </is>
      </c>
      <c r="CZ17" t="inlineStr">
        <is>
          <t>N1P16 — Poste de madera - 8 m - rural- suspensión - red común</t>
        </is>
      </c>
      <c r="DH17" t="inlineStr">
        <is>
          <t>N1L16</t>
        </is>
      </c>
      <c r="DI17" t="inlineStr">
        <is>
          <t>N1L16 — km de conductor/fase aéreo urbano - Aislado - Cobre - calibre 4</t>
        </is>
      </c>
      <c r="DK17" t="inlineStr">
        <is>
          <t>Suecia</t>
        </is>
      </c>
      <c r="DL17" t="inlineStr">
        <is>
          <t>SEK</t>
        </is>
      </c>
      <c r="DN17" t="inlineStr">
        <is>
          <t>N4S8</t>
        </is>
      </c>
      <c r="DO17" t="inlineStr">
        <is>
          <t>N4</t>
        </is>
      </c>
    </row>
    <row r="18">
      <c r="D18" t="inlineStr">
        <is>
          <t>BMD</t>
        </is>
      </c>
      <c r="E18" t="inlineStr">
        <is>
          <t>BMD</t>
        </is>
      </c>
      <c r="G18" t="inlineStr">
        <is>
          <t>CH</t>
        </is>
      </c>
      <c r="H18" t="inlineStr">
        <is>
          <t>Suiza</t>
        </is>
      </c>
      <c r="AQ18" t="inlineStr">
        <is>
          <t>conductores_de_media_tension</t>
        </is>
      </c>
      <c r="AR18" t="inlineStr">
        <is>
          <t>Conductores de Media Tensión</t>
        </is>
      </c>
      <c r="AT18" t="inlineStr">
        <is>
          <t>scs_gateway_o_utr</t>
        </is>
      </c>
      <c r="AU18" t="inlineStr">
        <is>
          <t>Gateway o UTR</t>
        </is>
      </c>
      <c r="BF18" t="inlineStr">
        <is>
          <t>N4S9</t>
        </is>
      </c>
      <c r="BG18" t="inlineStr">
        <is>
          <t>N4S9 — BAHÍA DE LÍNEA - CONFIGURACIÓN INTERRUPTOR Y MEDIO - TIPO CONVENCIONAL</t>
        </is>
      </c>
      <c r="BI18" t="inlineStr">
        <is>
          <t>N4S9</t>
        </is>
      </c>
      <c r="BJ18" t="inlineStr">
        <is>
          <t>N4S9 — BAHÍA DE LÍNEA - CONFIGURACIÓN INTERRUPTOR Y MEDIO - TIPO CONVENCIONAL</t>
        </is>
      </c>
      <c r="BL18" t="inlineStr">
        <is>
          <t>N3L68</t>
        </is>
      </c>
      <c r="BM18" t="inlineStr">
        <is>
          <t>N3L68 — Estructura de concreto   (2000 kg  27m)</t>
        </is>
      </c>
      <c r="BO18" t="inlineStr">
        <is>
          <t>N2EQ18</t>
        </is>
      </c>
      <c r="BP18" t="inlineStr">
        <is>
          <t>N2EQ18 — REGULADOR DE VOLTAJE TRIFÁSICOS DE DISTRIBUCIÓN - N2</t>
        </is>
      </c>
      <c r="BR18" t="inlineStr">
        <is>
          <t>N2P1</t>
        </is>
      </c>
      <c r="BS18" t="inlineStr">
        <is>
          <t xml:space="preserve">N2P1 — </t>
        </is>
      </c>
      <c r="BU18" t="inlineStr">
        <is>
          <t>N1P17</t>
        </is>
      </c>
      <c r="BV18" t="inlineStr">
        <is>
          <t>N1P17 — Poste de madera - 10 m - rural- suspensión - red común</t>
        </is>
      </c>
      <c r="BX18" t="inlineStr">
        <is>
          <t>N1T17</t>
        </is>
      </c>
      <c r="BY18" t="inlineStr">
        <is>
          <t>N1T17 — Transformador Pedestal Trifásico urbano de 45 kVA</t>
        </is>
      </c>
      <c r="CA18" t="inlineStr">
        <is>
          <t>N5T14</t>
        </is>
      </c>
      <c r="CB18" t="inlineStr">
        <is>
          <t xml:space="preserve">N5T14 — AutoTransformador monofásico (OLTC) de conexión al STN capacidad final de 51 a 60 </t>
        </is>
      </c>
      <c r="CG18" t="inlineStr">
        <is>
          <t>N3L60</t>
        </is>
      </c>
      <c r="CH18" t="inlineStr">
        <is>
          <t>N3L60 — Poste de concreto de 14 m 750 kg Poste simple - Circuito sencillo</t>
        </is>
      </c>
      <c r="CM18" t="inlineStr">
        <is>
          <t>N3L88</t>
        </is>
      </c>
      <c r="CN18" t="inlineStr">
        <is>
          <t>N3L88 — Conductor ACSR 3/0 AWG</t>
        </is>
      </c>
      <c r="CS18" t="inlineStr">
        <is>
          <t>N2EQ6</t>
        </is>
      </c>
      <c r="CT18" t="inlineStr">
        <is>
          <t>N2EQ6 — BANCO DE CONDENSADORES MONTAJE EN POSTE 450KVAR</t>
        </is>
      </c>
      <c r="CV18" t="inlineStr">
        <is>
          <t>N6P6</t>
        </is>
      </c>
      <c r="CW18" t="inlineStr">
        <is>
          <t>N6P6 — Control y Protección del Transformador</t>
        </is>
      </c>
      <c r="CY18" t="inlineStr">
        <is>
          <t>N1P17</t>
        </is>
      </c>
      <c r="CZ18" t="inlineStr">
        <is>
          <t>N1P17 — Poste de madera - 10 m - rural- suspensión - red común</t>
        </is>
      </c>
      <c r="DH18" t="inlineStr">
        <is>
          <t>N1L17</t>
        </is>
      </c>
      <c r="DI18" t="inlineStr">
        <is>
          <t>N1L17 — km de conductor/fase aéreo urbano - Aislado - Cobre - calibre 2</t>
        </is>
      </c>
      <c r="DK18" t="inlineStr">
        <is>
          <t>Suiza</t>
        </is>
      </c>
      <c r="DL18" t="inlineStr">
        <is>
          <t>CHF</t>
        </is>
      </c>
      <c r="DN18" t="inlineStr">
        <is>
          <t>N4S9</t>
        </is>
      </c>
      <c r="DO18" t="inlineStr">
        <is>
          <t>N4</t>
        </is>
      </c>
    </row>
    <row r="19">
      <c r="D19" t="inlineStr">
        <is>
          <t>BND</t>
        </is>
      </c>
      <c r="E19" t="inlineStr">
        <is>
          <t>BND</t>
        </is>
      </c>
      <c r="G19" t="inlineStr">
        <is>
          <t>NL</t>
        </is>
      </c>
      <c r="H19" t="inlineStr">
        <is>
          <t>Países Bajos</t>
        </is>
      </c>
      <c r="AQ19" t="inlineStr">
        <is>
          <t>conectores</t>
        </is>
      </c>
      <c r="AR19" t="inlineStr">
        <is>
          <t>Conectores</t>
        </is>
      </c>
      <c r="AT19" t="inlineStr">
        <is>
          <t>scs_ihm</t>
        </is>
      </c>
      <c r="AU19" t="inlineStr">
        <is>
          <t>IHM</t>
        </is>
      </c>
      <c r="BF19" t="inlineStr">
        <is>
          <t>N4S10</t>
        </is>
      </c>
      <c r="BG19" t="inlineStr">
        <is>
          <t>N4S10 — BAHÍA DE TRANSFORMADOR - CONFIGURACIÓN INTERRUPTOR Y MEDIO - TIPO CONVENCIONAL</t>
        </is>
      </c>
      <c r="BI19" t="inlineStr">
        <is>
          <t>N4S10</t>
        </is>
      </c>
      <c r="BJ19" t="inlineStr">
        <is>
          <t>N4S10 — BAHÍA DE TRANSFORMADOR - CONFIGURACIÓN INTERRUPTOR Y MEDIO - TIPO CONVENCIONAL</t>
        </is>
      </c>
      <c r="BL19" t="inlineStr">
        <is>
          <t>N3L69</t>
        </is>
      </c>
      <c r="BM19" t="inlineStr">
        <is>
          <t>N3L69 — Estructura de concreto   (3000 kg 27 m)</t>
        </is>
      </c>
      <c r="BO19" t="inlineStr">
        <is>
          <t>N2EQ19</t>
        </is>
      </c>
      <c r="BP19" t="inlineStr">
        <is>
          <t>N2EQ19 — REGULADOR DE VOLTAJE MONOFÁSICO HASTA 50 KVA - N2</t>
        </is>
      </c>
      <c r="BR19" t="inlineStr">
        <is>
          <t>N0P1</t>
        </is>
      </c>
      <c r="BS19" t="inlineStr">
        <is>
          <t>N0P1 — (1-2 Bahías)</t>
        </is>
      </c>
      <c r="BU19" t="inlineStr">
        <is>
          <t>N1P18</t>
        </is>
      </c>
      <c r="BV19" t="inlineStr">
        <is>
          <t>N1P18 — Poste de madera - 12 m - rural- suspensión - red común</t>
        </is>
      </c>
      <c r="BX19" t="inlineStr">
        <is>
          <t>N1T18</t>
        </is>
      </c>
      <c r="BY19" t="inlineStr">
        <is>
          <t>N1T18 — Transformador Pedestal Trifásico urbano de 75 kVA</t>
        </is>
      </c>
      <c r="CA19" t="inlineStr">
        <is>
          <t>N5T15</t>
        </is>
      </c>
      <c r="CB19" t="inlineStr">
        <is>
          <t xml:space="preserve">N5T15 — AutoTransformador monofásico (OLTC) de conexión al STN capacidad final de 61 a 90 </t>
        </is>
      </c>
      <c r="CG19" t="inlineStr">
        <is>
          <t>N3L61</t>
        </is>
      </c>
      <c r="CH19" t="inlineStr">
        <is>
          <t>N3L61 — Poste de concreto de 14 m 750 kg Poste simple - Circuito sencillo</t>
        </is>
      </c>
      <c r="CM19" t="inlineStr">
        <is>
          <t>N3L89</t>
        </is>
      </c>
      <c r="CN19" t="inlineStr">
        <is>
          <t>N3L89 — Conductor ACSR 4/0 AWG</t>
        </is>
      </c>
      <c r="CS19" t="inlineStr">
        <is>
          <t>N2EQ7</t>
        </is>
      </c>
      <c r="CT19" t="inlineStr">
        <is>
          <t>N2EQ7 — BANCO DE CONDENSADORES MONTAJE EN POSTE 600KVAR</t>
        </is>
      </c>
      <c r="CV19" t="inlineStr">
        <is>
          <t>OTRA</t>
        </is>
      </c>
      <c r="CW19" t="inlineStr">
        <is>
          <t>OTRA — Otra (precisar en Observaciones)</t>
        </is>
      </c>
      <c r="CY19" t="inlineStr">
        <is>
          <t>N1P18</t>
        </is>
      </c>
      <c r="CZ19" t="inlineStr">
        <is>
          <t>N1P18 — Poste de madera - 12 m - rural- suspensión - red común</t>
        </is>
      </c>
      <c r="DH19" t="inlineStr">
        <is>
          <t>N1L18</t>
        </is>
      </c>
      <c r="DI19" t="inlineStr">
        <is>
          <t>N1L18 — km de conductor/fase aéreo urbano - Aislado - Cobre - calibre 1</t>
        </is>
      </c>
      <c r="DK19" t="inlineStr">
        <is>
          <t>Países Bajos</t>
        </is>
      </c>
      <c r="DL19" t="inlineStr">
        <is>
          <t>EUR</t>
        </is>
      </c>
      <c r="DN19" t="inlineStr">
        <is>
          <t>N4S10</t>
        </is>
      </c>
      <c r="DO19" t="inlineStr">
        <is>
          <t>N4</t>
        </is>
      </c>
    </row>
    <row r="20">
      <c r="D20" t="inlineStr">
        <is>
          <t>BOB</t>
        </is>
      </c>
      <c r="E20" t="inlineStr">
        <is>
          <t>BOB</t>
        </is>
      </c>
      <c r="G20" t="inlineStr">
        <is>
          <t>BE</t>
        </is>
      </c>
      <c r="H20" t="inlineStr">
        <is>
          <t>Bélgica</t>
        </is>
      </c>
      <c r="AQ20" t="inlineStr">
        <is>
          <t>dispositivo_de_proteccion_contra_sobretensiones_dps</t>
        </is>
      </c>
      <c r="AR20" t="inlineStr">
        <is>
          <t>Dispositivo de Protección contra Sobretensiones (DPS)</t>
        </is>
      </c>
      <c r="AT20" t="inlineStr">
        <is>
          <t>scs_router_firewall</t>
        </is>
      </c>
      <c r="AU20" t="inlineStr">
        <is>
          <t>Router-Firewall</t>
        </is>
      </c>
      <c r="BF20" t="inlineStr">
        <is>
          <t>N4S11</t>
        </is>
      </c>
      <c r="BG20" t="inlineStr">
        <is>
          <t>N4S11 — BAHÍA DE LÍNEA - CONFIGURACIÓN EN ANILLO - TIPO CONVENCIONAL</t>
        </is>
      </c>
      <c r="BI20" t="inlineStr">
        <is>
          <t>N4S11</t>
        </is>
      </c>
      <c r="BJ20" t="inlineStr">
        <is>
          <t>N4S11 — BAHÍA DE LÍNEA - CONFIGURACIÓN EN ANILLO - TIPO CONVENCIONAL</t>
        </is>
      </c>
      <c r="BL20" t="inlineStr">
        <is>
          <t>N3L127</t>
        </is>
      </c>
      <c r="BM20" t="inlineStr">
        <is>
          <t>N3L127 — Poste metálico de 14 m 750 kg</t>
        </is>
      </c>
      <c r="BO20" t="inlineStr">
        <is>
          <t>N2EQ20</t>
        </is>
      </c>
      <c r="BP20" t="inlineStr">
        <is>
          <t>N2EQ20 — REGULADOR DE VOLTAJE MONOFÁSICO HASTA 150 KVA - N2</t>
        </is>
      </c>
      <c r="BR20" t="inlineStr">
        <is>
          <t>N0P2</t>
        </is>
      </c>
      <c r="BS20" t="inlineStr">
        <is>
          <t>N0P2 — (3-4 Bahías)</t>
        </is>
      </c>
      <c r="BU20" t="inlineStr">
        <is>
          <t>N1P19</t>
        </is>
      </c>
      <c r="BV20" t="inlineStr">
        <is>
          <t>N1P19 — Poste de metálico - 8 m - rural- suspensión - red común</t>
        </is>
      </c>
      <c r="BX20" t="inlineStr">
        <is>
          <t>N1T19</t>
        </is>
      </c>
      <c r="BY20" t="inlineStr">
        <is>
          <t>N1T19 — Transformador Pedestal Trifásico urbano de 112,5 kVA</t>
        </is>
      </c>
      <c r="CA20" t="inlineStr">
        <is>
          <t>N5T16</t>
        </is>
      </c>
      <c r="CB20" t="inlineStr">
        <is>
          <t>N5T16 — AutoTransformador monofásico (OLTC) de conexión al STN capacidad final de 91 a 100</t>
        </is>
      </c>
      <c r="CG20" t="inlineStr">
        <is>
          <t>N3L62</t>
        </is>
      </c>
      <c r="CH20" t="inlineStr">
        <is>
          <t>N3L62 — Poste de concreto de 14 m 750 kg  Poste simple - Circuito doble</t>
        </is>
      </c>
      <c r="CM20" t="inlineStr">
        <is>
          <t>N3L90</t>
        </is>
      </c>
      <c r="CN20" t="inlineStr">
        <is>
          <t>N3L90 — Conductor ACSR 336 kcmil</t>
        </is>
      </c>
      <c r="CS20" t="inlineStr">
        <is>
          <t>N2EQ8</t>
        </is>
      </c>
      <c r="CT20" t="inlineStr">
        <is>
          <t>N2EQ8 — BANCO DE CONDENSADORES MONTAJE EN POSTE 900KVAR</t>
        </is>
      </c>
      <c r="CY20" t="inlineStr">
        <is>
          <t>N1P19</t>
        </is>
      </c>
      <c r="CZ20" t="inlineStr">
        <is>
          <t>N1P19 — Poste de metálico - 8 m - rural- suspensión - red común</t>
        </is>
      </c>
      <c r="DH20" t="inlineStr">
        <is>
          <t>N1L19</t>
        </is>
      </c>
      <c r="DI20" t="inlineStr">
        <is>
          <t>N1L19 — km de conductor/fase aéreo urbano - Aislado - Cobre - calibre  1/0</t>
        </is>
      </c>
      <c r="DK20" t="inlineStr">
        <is>
          <t>Bélgica</t>
        </is>
      </c>
      <c r="DL20" t="inlineStr">
        <is>
          <t>EUR</t>
        </is>
      </c>
      <c r="DN20" t="inlineStr">
        <is>
          <t>N4S11</t>
        </is>
      </c>
      <c r="DO20" t="inlineStr">
        <is>
          <t>N4</t>
        </is>
      </c>
    </row>
    <row r="21">
      <c r="D21" t="inlineStr">
        <is>
          <t>BRL</t>
        </is>
      </c>
      <c r="E21" t="inlineStr">
        <is>
          <t>BRL</t>
        </is>
      </c>
      <c r="G21" t="inlineStr">
        <is>
          <t>AT</t>
        </is>
      </c>
      <c r="H21" t="inlineStr">
        <is>
          <t>Austria</t>
        </is>
      </c>
      <c r="AQ21" t="inlineStr">
        <is>
          <t>dispositivo_de_proteccion_contra_sobretensiones_dps_compensacion</t>
        </is>
      </c>
      <c r="AR21" t="inlineStr">
        <is>
          <t>Dispositivo de Protección contra Sobretensiones (DPS) - Compensación</t>
        </is>
      </c>
      <c r="AT21" t="inlineStr">
        <is>
          <t>scs_red_lan</t>
        </is>
      </c>
      <c r="AU21" t="inlineStr">
        <is>
          <t>Red LAN</t>
        </is>
      </c>
      <c r="BF21" t="inlineStr">
        <is>
          <t>N4S12</t>
        </is>
      </c>
      <c r="BG21" t="inlineStr">
        <is>
          <t>N4S12 — BAHÍA DE TRANSFORMADOR - CONFIGURACIÓN EN ANILLO - TIPO CONVENCIONAL</t>
        </is>
      </c>
      <c r="BI21" t="inlineStr">
        <is>
          <t>N4S12</t>
        </is>
      </c>
      <c r="BJ21" t="inlineStr">
        <is>
          <t>N4S12 — BAHÍA DE TRANSFORMADOR - CONFIGURACIÓN EN ANILLO - TIPO CONVENCIONAL</t>
        </is>
      </c>
      <c r="BL21" t="inlineStr">
        <is>
          <t>N3L128</t>
        </is>
      </c>
      <c r="BM21" t="inlineStr">
        <is>
          <t>N3L128 — Poste metálico de 14 m 1050 kg</t>
        </is>
      </c>
      <c r="BO21" t="inlineStr">
        <is>
          <t>N2EQ21</t>
        </is>
      </c>
      <c r="BP21" t="inlineStr">
        <is>
          <t>N2EQ21 — REGULADOR DE VOLTAJE MONOFÁSICO HASTA 276 KVA - N2</t>
        </is>
      </c>
      <c r="BR21" t="inlineStr">
        <is>
          <t>N0P3</t>
        </is>
      </c>
      <c r="BS21" t="inlineStr">
        <is>
          <t>N0P3 — (5-8 Bahías)</t>
        </is>
      </c>
      <c r="BU21" t="inlineStr">
        <is>
          <t>N1P20</t>
        </is>
      </c>
      <c r="BV21" t="inlineStr">
        <is>
          <t>N1P20 — Poste de metálico - 10 m - rural- suspensión - red común</t>
        </is>
      </c>
      <c r="BX21" t="inlineStr">
        <is>
          <t>N1T20</t>
        </is>
      </c>
      <c r="BY21" t="inlineStr">
        <is>
          <t>N1T20 — Transformador Pedestal Trifásico urbano de 225 kVA</t>
        </is>
      </c>
      <c r="CA21" t="inlineStr">
        <is>
          <t>N5T17</t>
        </is>
      </c>
      <c r="CB21" t="inlineStr">
        <is>
          <t>N5T17 — AutoTransformador monofásico (OLTC) de conexión al STN capacidad final de 101 a 12</t>
        </is>
      </c>
      <c r="CG21" t="inlineStr">
        <is>
          <t>N3L63</t>
        </is>
      </c>
      <c r="CH21" t="inlineStr">
        <is>
          <t>N3L63 — Poste de concreto de 14 m 750 kg  Poste simple - Circuito doble</t>
        </is>
      </c>
      <c r="CM21" t="inlineStr">
        <is>
          <t>N3L91</t>
        </is>
      </c>
      <c r="CN21" t="inlineStr">
        <is>
          <t>N3L91 — Conductor semiaislado 4 AWG</t>
        </is>
      </c>
      <c r="CS21" t="inlineStr">
        <is>
          <t>N2EQ9</t>
        </is>
      </c>
      <c r="CT21" t="inlineStr">
        <is>
          <t>N2EQ9 — CORTACIRCUITOS MONOPOLAR - N2</t>
        </is>
      </c>
      <c r="CY21" t="inlineStr">
        <is>
          <t>N1P20</t>
        </is>
      </c>
      <c r="CZ21" t="inlineStr">
        <is>
          <t>N1P20 — Poste de metálico - 10 m - rural- suspensión - red común</t>
        </is>
      </c>
      <c r="DH21" t="inlineStr">
        <is>
          <t>N1L20</t>
        </is>
      </c>
      <c r="DI21" t="inlineStr">
        <is>
          <t>N1L20 — km de conductor/fase aéreo urbano - Aislado - Cobre - calibre  2/0</t>
        </is>
      </c>
      <c r="DK21" t="inlineStr">
        <is>
          <t>Austria</t>
        </is>
      </c>
      <c r="DL21" t="inlineStr">
        <is>
          <t>EUR</t>
        </is>
      </c>
      <c r="DN21" t="inlineStr">
        <is>
          <t>N4S12</t>
        </is>
      </c>
      <c r="DO21" t="inlineStr">
        <is>
          <t>N4</t>
        </is>
      </c>
    </row>
    <row r="22">
      <c r="D22" t="inlineStr">
        <is>
          <t>BSD</t>
        </is>
      </c>
      <c r="E22" t="inlineStr">
        <is>
          <t>BSD</t>
        </is>
      </c>
      <c r="G22" t="inlineStr">
        <is>
          <t>FI</t>
        </is>
      </c>
      <c r="H22" t="inlineStr">
        <is>
          <t>Finlandia</t>
        </is>
      </c>
      <c r="AQ22" t="inlineStr">
        <is>
          <t>gabinete_de_linea_o_transformador_en_sf6</t>
        </is>
      </c>
      <c r="AR22" t="inlineStr">
        <is>
          <t>Gabinete de Línea o Transformador en SF6</t>
        </is>
      </c>
      <c r="AT22" t="inlineStr">
        <is>
          <t>scs_gps_unidad_de_tiempo</t>
        </is>
      </c>
      <c r="AU22" t="inlineStr">
        <is>
          <t>GPS Unidad de Tiempo</t>
        </is>
      </c>
      <c r="BF22" t="inlineStr">
        <is>
          <t>N4S13</t>
        </is>
      </c>
      <c r="BG22" t="inlineStr">
        <is>
          <t>N4S13 — BAHÍA DE LÍNEA - CONFIGURACIÓN BARRA SENCILLA - TIPO ENCAPSULADA (SF6)</t>
        </is>
      </c>
      <c r="BI22" t="inlineStr">
        <is>
          <t>N4S13</t>
        </is>
      </c>
      <c r="BJ22" t="inlineStr">
        <is>
          <t>N4S13 — BAHÍA DE LÍNEA - CONFIGURACIÓN BARRA SENCILLA - TIPO ENCAPSULADA (SF6)</t>
        </is>
      </c>
      <c r="BL22" t="inlineStr">
        <is>
          <t>N3L82</t>
        </is>
      </c>
      <c r="BM22" t="inlineStr">
        <is>
          <t>N3L82 — Canalización 4*6"</t>
        </is>
      </c>
      <c r="BO22" t="inlineStr">
        <is>
          <t>N2EQ22</t>
        </is>
      </c>
      <c r="BP22" t="inlineStr">
        <is>
          <t>N2EQ22 — REGULADOR DE VOLTAJE MONOFÁSICO HASTA 500 KVA - N2</t>
        </is>
      </c>
      <c r="BR22" t="inlineStr">
        <is>
          <t>N0P4</t>
        </is>
      </c>
      <c r="BS22" t="inlineStr">
        <is>
          <t>N0P4 — (9-12 Bahías)</t>
        </is>
      </c>
      <c r="BU22" t="inlineStr">
        <is>
          <t>N1P21</t>
        </is>
      </c>
      <c r="BV22" t="inlineStr">
        <is>
          <t>N1P21 — Poste de metálico - 12 m - rural- suspensión - red común</t>
        </is>
      </c>
      <c r="BX22" t="inlineStr">
        <is>
          <t>N1T21</t>
        </is>
      </c>
      <c r="BY22" t="inlineStr">
        <is>
          <t>N1T21 — Transformador Pedestal Trifásico urbano de 250 kVA</t>
        </is>
      </c>
      <c r="CA22" t="inlineStr">
        <is>
          <t>N5T18</t>
        </is>
      </c>
      <c r="CB22" t="inlineStr">
        <is>
          <t>N5T18 — AutoTransformador monofásico (OLTC) de conexión al STN capacidad final de 121 a 15</t>
        </is>
      </c>
      <c r="CG22" t="inlineStr">
        <is>
          <t>N3L64</t>
        </is>
      </c>
      <c r="CH22" t="inlineStr">
        <is>
          <t>N3L64 — Poste de concreto de 14 m 750 kg Postes en H - Circuito sencillo</t>
        </is>
      </c>
      <c r="CM22" t="inlineStr">
        <is>
          <t>N3L92</t>
        </is>
      </c>
      <c r="CN22" t="inlineStr">
        <is>
          <t>N3L92 — Conductor semiaislado 2 AWG</t>
        </is>
      </c>
      <c r="CS22" t="inlineStr">
        <is>
          <t>N2EQ11</t>
        </is>
      </c>
      <c r="CT22" t="inlineStr">
        <is>
          <t>N2EQ11 — INDICADOR FALLA - N2</t>
        </is>
      </c>
      <c r="CY22" t="inlineStr">
        <is>
          <t>N1P21</t>
        </is>
      </c>
      <c r="CZ22" t="inlineStr">
        <is>
          <t>N1P21 — Poste de metálico - 12 m - rural- suspensión - red común</t>
        </is>
      </c>
      <c r="DH22" t="inlineStr">
        <is>
          <t>N1L21</t>
        </is>
      </c>
      <c r="DI22" t="inlineStr">
        <is>
          <t>N1L21 — km de conductor/fase aéreo urbano - Aislado - Cobre - calibre  3/0</t>
        </is>
      </c>
      <c r="DK22" t="inlineStr">
        <is>
          <t>Finlandia</t>
        </is>
      </c>
      <c r="DL22" t="inlineStr">
        <is>
          <t>EUR</t>
        </is>
      </c>
      <c r="DN22" t="inlineStr">
        <is>
          <t>N4S13</t>
        </is>
      </c>
      <c r="DO22" t="inlineStr">
        <is>
          <t>N4</t>
        </is>
      </c>
    </row>
    <row r="23">
      <c r="D23" t="inlineStr">
        <is>
          <t>BTN</t>
        </is>
      </c>
      <c r="E23" t="inlineStr">
        <is>
          <t>BTN</t>
        </is>
      </c>
      <c r="G23" t="inlineStr">
        <is>
          <t>PL</t>
        </is>
      </c>
      <c r="H23" t="inlineStr">
        <is>
          <t>Polonia</t>
        </is>
      </c>
      <c r="AQ23" t="inlineStr">
        <is>
          <t>gabinete_de_linea_sf6</t>
        </is>
      </c>
      <c r="AR23" t="inlineStr">
        <is>
          <t>Gabinete de Línea SF6</t>
        </is>
      </c>
      <c r="AT23" t="inlineStr">
        <is>
          <t>scs_licencias_software_scs_tipo_4</t>
        </is>
      </c>
      <c r="AU23" t="inlineStr">
        <is>
          <t>Licencias Software SCS Tipo 4</t>
        </is>
      </c>
      <c r="BF23" t="inlineStr">
        <is>
          <t>N4S14</t>
        </is>
      </c>
      <c r="BG23" t="inlineStr">
        <is>
          <t>N4S14 — BAHÍA DE TRANSFORMADOR - CONFIGURACIÓN BARRA SENCILLA - TIPO ENCAPSULADA(SF6)</t>
        </is>
      </c>
      <c r="BI23" t="inlineStr">
        <is>
          <t>N4S14</t>
        </is>
      </c>
      <c r="BJ23" t="inlineStr">
        <is>
          <t>N4S14 — BAHÍA DE TRANSFORMADOR - CONFIGURACIÓN BARRA SENCILLA - TIPO ENCAPSULADA(SF6)</t>
        </is>
      </c>
      <c r="BL23" t="inlineStr">
        <is>
          <t>N3L83</t>
        </is>
      </c>
      <c r="BM23" t="inlineStr">
        <is>
          <t>N3L83 — Canalización 6*6"</t>
        </is>
      </c>
      <c r="BO23" t="inlineStr">
        <is>
          <t>N2EQ23</t>
        </is>
      </c>
      <c r="BP23" t="inlineStr">
        <is>
          <t>N2EQ23 — REGULADOR DE VOLTAJE MONOFÁSICO HASTA 1000 KVA - N2</t>
        </is>
      </c>
      <c r="BR23" t="inlineStr">
        <is>
          <t>N0P5</t>
        </is>
      </c>
      <c r="BS23" t="inlineStr">
        <is>
          <t>N0P5 — (Más de 12 Bahías)</t>
        </is>
      </c>
      <c r="BU23" t="inlineStr">
        <is>
          <t>N1P22</t>
        </is>
      </c>
      <c r="BV23" t="inlineStr">
        <is>
          <t>N1P22 — Poste de fibra de vidrio - 8 m - rural- suspensión - red común</t>
        </is>
      </c>
      <c r="BX23" t="inlineStr">
        <is>
          <t>N1T22</t>
        </is>
      </c>
      <c r="BY23" t="inlineStr">
        <is>
          <t>N1T22 — Transformador Pedestal Trifásico urbano de 300 kVA</t>
        </is>
      </c>
      <c r="CA23" t="inlineStr">
        <is>
          <t>N5T19</t>
        </is>
      </c>
      <c r="CB23" t="inlineStr">
        <is>
          <t>N5T19 — Transformador tridevanado trifásico (OLTC) de conexión al STN capacidad final de h</t>
        </is>
      </c>
      <c r="CG23" t="inlineStr">
        <is>
          <t>N3L65</t>
        </is>
      </c>
      <c r="CH23" t="inlineStr">
        <is>
          <t>N3L65 — Poste de concreto de 14 m 750 kg Postes en H - Circuito sencillo</t>
        </is>
      </c>
      <c r="CM23" t="inlineStr">
        <is>
          <t>N3L93</t>
        </is>
      </c>
      <c r="CN23" t="inlineStr">
        <is>
          <t>N3L93 — Conductor semiaislado 1 AWG</t>
        </is>
      </c>
      <c r="CS23" t="inlineStr">
        <is>
          <t>N2EQ12</t>
        </is>
      </c>
      <c r="CT23" t="inlineStr">
        <is>
          <t>N2EQ12 — JUEGO CORTACIRCUITOS - N2</t>
        </is>
      </c>
      <c r="CY23" t="inlineStr">
        <is>
          <t>N1P22</t>
        </is>
      </c>
      <c r="CZ23" t="inlineStr">
        <is>
          <t>N1P22 — Poste de fibra de vidrio - 8 m - rural- suspensión - red común</t>
        </is>
      </c>
      <c r="DH23" t="inlineStr">
        <is>
          <t>N1L22</t>
        </is>
      </c>
      <c r="DI23" t="inlineStr">
        <is>
          <t>N1L22 — km de conductor/fase aéreo urbano - Aislado - Cobre - calibre  4/0</t>
        </is>
      </c>
      <c r="DK23" t="inlineStr">
        <is>
          <t>Polonia</t>
        </is>
      </c>
      <c r="DL23" t="inlineStr">
        <is>
          <t>PLN</t>
        </is>
      </c>
      <c r="DN23" t="inlineStr">
        <is>
          <t>N4S14</t>
        </is>
      </c>
      <c r="DO23" t="inlineStr">
        <is>
          <t>N4</t>
        </is>
      </c>
    </row>
    <row r="24">
      <c r="D24" t="inlineStr">
        <is>
          <t>BWP</t>
        </is>
      </c>
      <c r="E24" t="inlineStr">
        <is>
          <t>BWP</t>
        </is>
      </c>
      <c r="G24" t="inlineStr">
        <is>
          <t>PT</t>
        </is>
      </c>
      <c r="H24" t="inlineStr">
        <is>
          <t>Portugal</t>
        </is>
      </c>
      <c r="AQ24" t="inlineStr">
        <is>
          <t>interruptor</t>
        </is>
      </c>
      <c r="AR24" t="inlineStr">
        <is>
          <t>Interruptor</t>
        </is>
      </c>
      <c r="AT24" t="inlineStr">
        <is>
          <t>scs_otras_licencias</t>
        </is>
      </c>
      <c r="AU24" t="inlineStr">
        <is>
          <t>Otras Licencias</t>
        </is>
      </c>
      <c r="BF24" t="inlineStr">
        <is>
          <t>N4S15</t>
        </is>
      </c>
      <c r="BG24" t="inlineStr">
        <is>
          <t>N4S15 — BAHÍA DE LÍNEA - CONFIGURACIÓN BARRA DOBLE - TIPO ENCAPSULADA (SF6)</t>
        </is>
      </c>
      <c r="BI24" t="inlineStr">
        <is>
          <t>N4S15</t>
        </is>
      </c>
      <c r="BJ24" t="inlineStr">
        <is>
          <t>N4S15 — BAHÍA DE LÍNEA - CONFIGURACIÓN BARRA DOBLE - TIPO ENCAPSULADA (SF6)</t>
        </is>
      </c>
      <c r="BL24" t="inlineStr">
        <is>
          <t>N3L84</t>
        </is>
      </c>
      <c r="BM24" t="inlineStr">
        <is>
          <t>N3L84 — Conductor ACSR 2 AWG</t>
        </is>
      </c>
      <c r="BO24" t="inlineStr">
        <is>
          <t>N2EQ24</t>
        </is>
      </c>
      <c r="BP24" t="inlineStr">
        <is>
          <t>N2EQ24 — SECCIONADOR MONOPOLAR - N2</t>
        </is>
      </c>
      <c r="BR24" t="inlineStr">
        <is>
          <t>OTRA</t>
        </is>
      </c>
      <c r="BS24" t="inlineStr">
        <is>
          <t>OTRA — Otra (precisar en Observaciones)</t>
        </is>
      </c>
      <c r="BU24" t="inlineStr">
        <is>
          <t>N1P23</t>
        </is>
      </c>
      <c r="BV24" t="inlineStr">
        <is>
          <t>N1P23 — Poste de fibra de vidrio - 10 m - rural- suspensión - red común</t>
        </is>
      </c>
      <c r="BX24" t="inlineStr">
        <is>
          <t>N1T23</t>
        </is>
      </c>
      <c r="BY24" t="inlineStr">
        <is>
          <t>N1T23 — Transformador Pedestal Trifásico urbano de 400 kVA</t>
        </is>
      </c>
      <c r="CA24" t="inlineStr">
        <is>
          <t>N5T20</t>
        </is>
      </c>
      <c r="CB24" t="inlineStr">
        <is>
          <t>N5T20 — Transformador tridevanado trifásico (OLTC) de conexión al STN capacidad final de 2</t>
        </is>
      </c>
      <c r="CG24" t="inlineStr">
        <is>
          <t>N3L66</t>
        </is>
      </c>
      <c r="CH24" t="inlineStr">
        <is>
          <t>N3L66 — Poste de concreto de 14 m 750 kg Postes en H - Circuito doble</t>
        </is>
      </c>
      <c r="CM24" t="inlineStr">
        <is>
          <t>N3L94</t>
        </is>
      </c>
      <c r="CN24" t="inlineStr">
        <is>
          <t>N3L94 — Conductor semiaislado 1/0 AWG</t>
        </is>
      </c>
      <c r="CS24" t="inlineStr">
        <is>
          <t>N2EQ13</t>
        </is>
      </c>
      <c r="CT24" t="inlineStr">
        <is>
          <t>N2EQ13 — JUEGO CUCHILLAS DE OPERACIÓN SIN CARGA - N2</t>
        </is>
      </c>
      <c r="CY24" t="inlineStr">
        <is>
          <t>N1P23</t>
        </is>
      </c>
      <c r="CZ24" t="inlineStr">
        <is>
          <t>N1P23 — Poste de fibra de vidrio - 10 m - rural- suspensión - red común</t>
        </is>
      </c>
      <c r="DH24" t="inlineStr">
        <is>
          <t>N1L23</t>
        </is>
      </c>
      <c r="DI24" t="inlineStr">
        <is>
          <t>N1L23 — km de conductor/fase aéreo urbano - Aislado - Cobre - calibre 250</t>
        </is>
      </c>
      <c r="DK24" t="inlineStr">
        <is>
          <t>Portugal</t>
        </is>
      </c>
      <c r="DL24" t="inlineStr">
        <is>
          <t>EUR</t>
        </is>
      </c>
      <c r="DN24" t="inlineStr">
        <is>
          <t>N4S15</t>
        </is>
      </c>
      <c r="DO24" t="inlineStr">
        <is>
          <t>N4</t>
        </is>
      </c>
    </row>
    <row r="25">
      <c r="D25" t="inlineStr">
        <is>
          <t>BYN</t>
        </is>
      </c>
      <c r="E25" t="inlineStr">
        <is>
          <t>BYN</t>
        </is>
      </c>
      <c r="G25" t="inlineStr">
        <is>
          <t>CL</t>
        </is>
      </c>
      <c r="H25" t="inlineStr">
        <is>
          <t>Chile</t>
        </is>
      </c>
      <c r="AQ25" t="inlineStr">
        <is>
          <t>interruptor_compensacion</t>
        </is>
      </c>
      <c r="AR25" t="inlineStr">
        <is>
          <t>Interruptor - Compensación</t>
        </is>
      </c>
      <c r="AT25" t="inlineStr">
        <is>
          <t>scs_controladores_de_se</t>
        </is>
      </c>
      <c r="AU25" t="inlineStr">
        <is>
          <t>Controladores de SE</t>
        </is>
      </c>
      <c r="BF25" t="inlineStr">
        <is>
          <t>N4S16</t>
        </is>
      </c>
      <c r="BG25" t="inlineStr">
        <is>
          <t>N4S16 — BAHÍA DE TRANSFORMADOR - CONFIGURACIÓN BARRA DOBLE - TIPO ENCAPSULADA(SF6)</t>
        </is>
      </c>
      <c r="BI25" t="inlineStr">
        <is>
          <t>N4S16</t>
        </is>
      </c>
      <c r="BJ25" t="inlineStr">
        <is>
          <t>N4S16 — BAHÍA DE TRANSFORMADOR - CONFIGURACIÓN BARRA DOBLE - TIPO ENCAPSULADA(SF6)</t>
        </is>
      </c>
      <c r="BL25" t="inlineStr">
        <is>
          <t>N3L85</t>
        </is>
      </c>
      <c r="BM25" t="inlineStr">
        <is>
          <t>N3L85 — Conductor ACSR 1 AWG</t>
        </is>
      </c>
      <c r="BO25" t="inlineStr">
        <is>
          <t>N2EQ25</t>
        </is>
      </c>
      <c r="BP25" t="inlineStr">
        <is>
          <t>N2EQ25 — SECCIONADOR TRIFÁSICO VACÍO - N2</t>
        </is>
      </c>
      <c r="BU25" t="inlineStr">
        <is>
          <t>N1P24</t>
        </is>
      </c>
      <c r="BV25" t="inlineStr">
        <is>
          <t>N1P24 — Poste de fibra de vidrio - 12 m - rural- suspensión - red común</t>
        </is>
      </c>
      <c r="BX25" t="inlineStr">
        <is>
          <t>N1T24</t>
        </is>
      </c>
      <c r="BY25" t="inlineStr">
        <is>
          <t>N1T24 — Transformador Pedestal Trifásico urbano de 500 kVA</t>
        </is>
      </c>
      <c r="CA25" t="inlineStr">
        <is>
          <t>N5T21</t>
        </is>
      </c>
      <c r="CB25" t="inlineStr">
        <is>
          <t>N5T21 — Transformador tridevanado trifásico (OLTC) de conexión al STN capacidad final de 4</t>
        </is>
      </c>
      <c r="CG25" t="inlineStr">
        <is>
          <t>N3L67</t>
        </is>
      </c>
      <c r="CH25" t="inlineStr">
        <is>
          <t>N3L67 — Poste de concreto de 14 m 750 kg Postes en H - Circuito doble</t>
        </is>
      </c>
      <c r="CM25" t="inlineStr">
        <is>
          <t>N3L95</t>
        </is>
      </c>
      <c r="CN25" t="inlineStr">
        <is>
          <t>N3L95 — Conductor semiaislado 2/0 AWG</t>
        </is>
      </c>
      <c r="CS25" t="inlineStr">
        <is>
          <t>N2EQ14</t>
        </is>
      </c>
      <c r="CT25" t="inlineStr">
        <is>
          <t>N2EQ14 — PARARRAYO - N2</t>
        </is>
      </c>
      <c r="CY25" t="inlineStr">
        <is>
          <t>N1P24</t>
        </is>
      </c>
      <c r="CZ25" t="inlineStr">
        <is>
          <t>N1P24 — Poste de fibra de vidrio - 12 m - rural- suspensión - red común</t>
        </is>
      </c>
      <c r="DH25" t="inlineStr">
        <is>
          <t>N1L24</t>
        </is>
      </c>
      <c r="DI25" t="inlineStr">
        <is>
          <t>N1L24 — km de conductor/fase aéreo urbano - Aislado - Cobre - calibre  6/0</t>
        </is>
      </c>
      <c r="DK25" t="inlineStr">
        <is>
          <t>Chile</t>
        </is>
      </c>
      <c r="DL25" t="inlineStr">
        <is>
          <t>CLP</t>
        </is>
      </c>
      <c r="DN25" t="inlineStr">
        <is>
          <t>N4S16</t>
        </is>
      </c>
      <c r="DO25" t="inlineStr">
        <is>
          <t>N4</t>
        </is>
      </c>
    </row>
    <row r="26">
      <c r="D26" t="inlineStr">
        <is>
          <t>BZD</t>
        </is>
      </c>
      <c r="E26" t="inlineStr">
        <is>
          <t>BZD</t>
        </is>
      </c>
      <c r="G26" t="inlineStr">
        <is>
          <t>AR</t>
        </is>
      </c>
      <c r="H26" t="inlineStr">
        <is>
          <t>Argentina</t>
        </is>
      </c>
      <c r="AQ26" t="inlineStr">
        <is>
          <t>interruptor_de_acople</t>
        </is>
      </c>
      <c r="AR26" t="inlineStr">
        <is>
          <t>Interruptor de Acople</t>
        </is>
      </c>
      <c r="AT26" t="inlineStr">
        <is>
          <t>scs_unidad_central</t>
        </is>
      </c>
      <c r="AU26" t="inlineStr">
        <is>
          <t>Unidad Central</t>
        </is>
      </c>
      <c r="BF26" t="inlineStr">
        <is>
          <t>N4S20</t>
        </is>
      </c>
      <c r="BG26" t="inlineStr">
        <is>
          <t>N4S20 — MÓDULO DE BARRAJE TIPO 1 - CONFIGURACIÓN BARRA SENCILLA - TIPO CONVENCIONAL</t>
        </is>
      </c>
      <c r="BI26" t="inlineStr">
        <is>
          <t>N4S20</t>
        </is>
      </c>
      <c r="BJ26" t="inlineStr">
        <is>
          <t>N4S20 — MÓDULO DE BARRAJE TIPO 1 - CONFIGURACIÓN BARRA SENCILLA - TIPO CONVENCIONAL</t>
        </is>
      </c>
      <c r="BL26" t="inlineStr">
        <is>
          <t>N3L86</t>
        </is>
      </c>
      <c r="BM26" t="inlineStr">
        <is>
          <t>N3L86 — Conductor ACSR 1/0 AWG</t>
        </is>
      </c>
      <c r="BO26" t="inlineStr">
        <is>
          <t>N2EQ26</t>
        </is>
      </c>
      <c r="BP26" t="inlineStr">
        <is>
          <t>N2EQ26 — SECCIONALIZADOR CON CONTROL INTELIGENTE, 400A - N2</t>
        </is>
      </c>
      <c r="BU26" t="inlineStr">
        <is>
          <t>N1P25</t>
        </is>
      </c>
      <c r="BV26" t="inlineStr">
        <is>
          <t>N1P25 — Poste de concreto - 8 m - urbano - retención - red común</t>
        </is>
      </c>
      <c r="BX26" t="inlineStr">
        <is>
          <t>N1T25</t>
        </is>
      </c>
      <c r="BY26" t="inlineStr">
        <is>
          <t>N1T25 — Transformador Pedestal Trifásico urbano de 630 kVA</t>
        </is>
      </c>
      <c r="CA26" t="inlineStr">
        <is>
          <t>N5T22</t>
        </is>
      </c>
      <c r="CB26" t="inlineStr">
        <is>
          <t>N5T22 — Transformador tridevanado trifásico (OLTC) de conexión al STN capacidad final de 5</t>
        </is>
      </c>
      <c r="CG26" t="inlineStr">
        <is>
          <t>N3L68</t>
        </is>
      </c>
      <c r="CH26" t="inlineStr">
        <is>
          <t>N3L68 — Estructura de concreto   (2000 kg  27m)</t>
        </is>
      </c>
      <c r="CM26" t="inlineStr">
        <is>
          <t>N3L96</t>
        </is>
      </c>
      <c r="CN26" t="inlineStr">
        <is>
          <t>N3L96 — Conductor semiaislado 3/0 AWG</t>
        </is>
      </c>
      <c r="CS26" t="inlineStr">
        <is>
          <t>N2EQ15</t>
        </is>
      </c>
      <c r="CT26" t="inlineStr">
        <is>
          <t>N2EQ15 — JUEGO PARARRAYOS - N2</t>
        </is>
      </c>
      <c r="CY26" t="inlineStr">
        <is>
          <t>N1P25</t>
        </is>
      </c>
      <c r="CZ26" t="inlineStr">
        <is>
          <t>N1P25 — Poste de concreto - 8 m - urbano - retención - red común</t>
        </is>
      </c>
      <c r="DH26" t="inlineStr">
        <is>
          <t>N1L25</t>
        </is>
      </c>
      <c r="DI26" t="inlineStr">
        <is>
          <t>N1L25 — km de conductor/fase aéreo urbano - Aislado - Cobre - calibre 350</t>
        </is>
      </c>
      <c r="DK26" t="inlineStr">
        <is>
          <t>Argentina</t>
        </is>
      </c>
      <c r="DL26" t="inlineStr">
        <is>
          <t>ARS</t>
        </is>
      </c>
      <c r="DN26" t="inlineStr">
        <is>
          <t>N4S20</t>
        </is>
      </c>
      <c r="DO26" t="inlineStr">
        <is>
          <t>N4</t>
        </is>
      </c>
    </row>
    <row r="27">
      <c r="D27" t="inlineStr">
        <is>
          <t>CAD</t>
        </is>
      </c>
      <c r="E27" t="inlineStr">
        <is>
          <t>CAD</t>
        </is>
      </c>
      <c r="G27" t="inlineStr">
        <is>
          <t>PE</t>
        </is>
      </c>
      <c r="H27" t="inlineStr">
        <is>
          <t>Perú</t>
        </is>
      </c>
      <c r="AQ27" t="inlineStr">
        <is>
          <t>juego_pararrayos</t>
        </is>
      </c>
      <c r="AR27" t="inlineStr">
        <is>
          <t>Juego Pararrayos</t>
        </is>
      </c>
      <c r="AT27" t="inlineStr">
        <is>
          <t>scs_registrador_de_fallas</t>
        </is>
      </c>
      <c r="AU27" t="inlineStr">
        <is>
          <t>Registrador de Fallas</t>
        </is>
      </c>
      <c r="BF27" t="inlineStr">
        <is>
          <t>N4S21</t>
        </is>
      </c>
      <c r="BG27" t="inlineStr">
        <is>
          <t>N4S21 — MÓDULO DE BARRAJE TIPO 2 - CONFIGURACIÓN BARRA SENCILLA - TIPO CONVENCIONAL</t>
        </is>
      </c>
      <c r="BI27" t="inlineStr">
        <is>
          <t>N4S21</t>
        </is>
      </c>
      <c r="BJ27" t="inlineStr">
        <is>
          <t>N4S21 — MÓDULO DE BARRAJE TIPO 2 - CONFIGURACIÓN BARRA SENCILLA - TIPO CONVENCIONAL</t>
        </is>
      </c>
      <c r="BL27" t="inlineStr">
        <is>
          <t>N3L87</t>
        </is>
      </c>
      <c r="BM27" t="inlineStr">
        <is>
          <t>N3L87 — Conductor ACSR 2/0 AWG</t>
        </is>
      </c>
      <c r="BO27" t="inlineStr">
        <is>
          <t>N2EQ27</t>
        </is>
      </c>
      <c r="BP27" t="inlineStr">
        <is>
          <t>N2EQ27 — SECCIONALIZADOR ELÉCTRICO EN SF6, 400 A -N2</t>
        </is>
      </c>
      <c r="BU27" t="inlineStr">
        <is>
          <t>N1P26</t>
        </is>
      </c>
      <c r="BV27" t="inlineStr">
        <is>
          <t>N1P26 — Poste de concreto - 10 m - urbano - retención - red común</t>
        </is>
      </c>
      <c r="BX27" t="inlineStr">
        <is>
          <t>N1T26</t>
        </is>
      </c>
      <c r="BY27" t="inlineStr">
        <is>
          <t>N1T26 — Transformador Pedestal Trifásico urbano de 1000 kVA</t>
        </is>
      </c>
      <c r="CA27" t="inlineStr">
        <is>
          <t>N5T23</t>
        </is>
      </c>
      <c r="CB27" t="inlineStr">
        <is>
          <t>N5T23 — Transformador tridevanado trifásico (OLTC) de conexión al STN capacidad final de 6</t>
        </is>
      </c>
      <c r="CG27" t="inlineStr">
        <is>
          <t>N3L69</t>
        </is>
      </c>
      <c r="CH27" t="inlineStr">
        <is>
          <t>N3L69 — Estructura de concreto   (3000 kg 27 m)</t>
        </is>
      </c>
      <c r="CM27" t="inlineStr">
        <is>
          <t>N3L97</t>
        </is>
      </c>
      <c r="CN27" t="inlineStr">
        <is>
          <t>N3L97 — Conductor semiaislado 4/0 AWG</t>
        </is>
      </c>
      <c r="CS27" t="inlineStr">
        <is>
          <t>N2EQ16</t>
        </is>
      </c>
      <c r="CT27" t="inlineStr">
        <is>
          <t>N2EQ16 — JUEGO DE SECCIONADORES TRIPOLAR BAJO CARGA - N2</t>
        </is>
      </c>
      <c r="CY27" t="inlineStr">
        <is>
          <t>N1P26</t>
        </is>
      </c>
      <c r="CZ27" t="inlineStr">
        <is>
          <t>N1P26 — Poste de concreto - 10 m - urbano - retención - red común</t>
        </is>
      </c>
      <c r="DH27" t="inlineStr">
        <is>
          <t>N1L26</t>
        </is>
      </c>
      <c r="DI27" t="inlineStr">
        <is>
          <t>N1L26 — km de conductor/fase aéreo urbano - Aislado - Cobre - calibre 400</t>
        </is>
      </c>
      <c r="DK27" t="inlineStr">
        <is>
          <t>Perú</t>
        </is>
      </c>
      <c r="DL27" t="inlineStr">
        <is>
          <t>PEN</t>
        </is>
      </c>
      <c r="DN27" t="inlineStr">
        <is>
          <t>N4S21</t>
        </is>
      </c>
      <c r="DO27" t="inlineStr">
        <is>
          <t>N4</t>
        </is>
      </c>
    </row>
    <row r="28">
      <c r="D28" t="inlineStr">
        <is>
          <t>CDF</t>
        </is>
      </c>
      <c r="E28" t="inlineStr">
        <is>
          <t>CDF</t>
        </is>
      </c>
      <c r="G28" t="inlineStr">
        <is>
          <t>EC</t>
        </is>
      </c>
      <c r="H28" t="inlineStr">
        <is>
          <t>Ecuador</t>
        </is>
      </c>
      <c r="AQ28" t="inlineStr">
        <is>
          <t>modulo_encapsulado_en_sf6_linea_o_transformador_barra_doble</t>
        </is>
      </c>
      <c r="AR28" t="inlineStr">
        <is>
          <t>Módulo Encapsulado en SF6 Línea o Transformador - Barra Doble</t>
        </is>
      </c>
      <c r="AT28" t="inlineStr">
        <is>
          <t>scs_tablero</t>
        </is>
      </c>
      <c r="AU28" t="inlineStr">
        <is>
          <t>Tablero</t>
        </is>
      </c>
      <c r="BF28" t="inlineStr">
        <is>
          <t>N4S22</t>
        </is>
      </c>
      <c r="BG28" t="inlineStr">
        <is>
          <t>N4S22 — MÓDULO DE BARRAJE TIPO 3 - CONFIGURACIÓN BARRA SENCILLA - TIPO CONVENCIONAL</t>
        </is>
      </c>
      <c r="BI28" t="inlineStr">
        <is>
          <t>N4S22</t>
        </is>
      </c>
      <c r="BJ28" t="inlineStr">
        <is>
          <t>N4S22 — MÓDULO DE BARRAJE TIPO 3 - CONFIGURACIÓN BARRA SENCILLA - TIPO CONVENCIONAL</t>
        </is>
      </c>
      <c r="BL28" t="inlineStr">
        <is>
          <t>N3L88</t>
        </is>
      </c>
      <c r="BM28" t="inlineStr">
        <is>
          <t>N3L88 — Conductor ACSR 3/0 AWG</t>
        </is>
      </c>
      <c r="BO28" t="inlineStr">
        <is>
          <t>N2EQ28</t>
        </is>
      </c>
      <c r="BP28" t="inlineStr">
        <is>
          <t>N2EQ28 — SECCIONALIZADOR MOTORIZADO - N2</t>
        </is>
      </c>
      <c r="BU28" t="inlineStr">
        <is>
          <t>N1P27</t>
        </is>
      </c>
      <c r="BV28" t="inlineStr">
        <is>
          <t>N1P27 — Poste de concreto - 12 m - urbano- retención - red común</t>
        </is>
      </c>
      <c r="BX28" t="inlineStr">
        <is>
          <t>N1T27</t>
        </is>
      </c>
      <c r="BY28" t="inlineStr">
        <is>
          <t>N1T27 — Transformador Subestación Trifásico  urbano de 45 kVA</t>
        </is>
      </c>
      <c r="CA28" t="inlineStr">
        <is>
          <t>N5T24</t>
        </is>
      </c>
      <c r="CB28" t="inlineStr">
        <is>
          <t>N5T24 — Transformador tridevanado trifásico (OLTC) de conexión al STN capacidad final de 9</t>
        </is>
      </c>
      <c r="CG28" t="inlineStr">
        <is>
          <t>N3L70</t>
        </is>
      </c>
      <c r="CH28" t="inlineStr">
        <is>
          <t>N3L70 — Torrecilla - Circuito sencillo</t>
        </is>
      </c>
      <c r="CM28" t="inlineStr">
        <is>
          <t>N3L98</t>
        </is>
      </c>
      <c r="CN28" t="inlineStr">
        <is>
          <t>N3L98 — Conductor semiaislado 266 kcmil</t>
        </is>
      </c>
      <c r="CS28" t="inlineStr">
        <is>
          <t>N2EQ18</t>
        </is>
      </c>
      <c r="CT28" t="inlineStr">
        <is>
          <t>N2EQ18 — REGULADOR DE VOLTAJE TRIFÁSICOS DE DISTRIBUCIÓN - N2</t>
        </is>
      </c>
      <c r="CY28" t="inlineStr">
        <is>
          <t>N1P27</t>
        </is>
      </c>
      <c r="CZ28" t="inlineStr">
        <is>
          <t>N1P27 — Poste de concreto - 12 m - urbano- retención - red común</t>
        </is>
      </c>
      <c r="DH28" t="inlineStr">
        <is>
          <t>N1L27</t>
        </is>
      </c>
      <c r="DI28" t="inlineStr">
        <is>
          <t>N1L27 — km de conductor/fase aéreo urbano - Aislado - Cobre - calibre 500</t>
        </is>
      </c>
      <c r="DK28" t="inlineStr">
        <is>
          <t>Ecuador</t>
        </is>
      </c>
      <c r="DL28" t="inlineStr">
        <is>
          <t>USD</t>
        </is>
      </c>
      <c r="DN28" t="inlineStr">
        <is>
          <t>N4S22</t>
        </is>
      </c>
      <c r="DO28" t="inlineStr">
        <is>
          <t>N4</t>
        </is>
      </c>
    </row>
    <row r="29">
      <c r="D29" t="inlineStr">
        <is>
          <t>CHF</t>
        </is>
      </c>
      <c r="E29" t="inlineStr">
        <is>
          <t>CHF</t>
        </is>
      </c>
      <c r="G29" t="inlineStr">
        <is>
          <t>PA</t>
        </is>
      </c>
      <c r="H29" t="inlineStr">
        <is>
          <t>Panamá</t>
        </is>
      </c>
      <c r="AQ29" t="inlineStr">
        <is>
          <t>modulo_encapsulado_en_sf6_linea_o_transformador_barra_sencilla</t>
        </is>
      </c>
      <c r="AR29" t="inlineStr">
        <is>
          <t>Módulo Encapsulado en SF6 Línea o Transformador - Barra Sencilla</t>
        </is>
      </c>
      <c r="BF29" t="inlineStr">
        <is>
          <t>N4S23</t>
        </is>
      </c>
      <c r="BG29" t="inlineStr">
        <is>
          <t>N4S23 — MÓDULO DE BARRAJE TIPO 4 - CONFIGURACIÓN BARRA SENCILLA - TIPO CONVENCIONAL</t>
        </is>
      </c>
      <c r="BI29" t="inlineStr">
        <is>
          <t>N4S23</t>
        </is>
      </c>
      <c r="BJ29" t="inlineStr">
        <is>
          <t>N4S23 — MÓDULO DE BARRAJE TIPO 4 - CONFIGURACIÓN BARRA SENCILLA - TIPO CONVENCIONAL</t>
        </is>
      </c>
      <c r="BL29" t="inlineStr">
        <is>
          <t>N3L89</t>
        </is>
      </c>
      <c r="BM29" t="inlineStr">
        <is>
          <t>N3L89 — Conductor ACSR 4/0 AWG</t>
        </is>
      </c>
      <c r="BO29" t="inlineStr">
        <is>
          <t>N2EQ29</t>
        </is>
      </c>
      <c r="BP29" t="inlineStr">
        <is>
          <t>N2EQ29 — SECCIONALIZADOR MANUAL (BAJO CARGA), 400 A - N2</t>
        </is>
      </c>
      <c r="BU29" t="inlineStr">
        <is>
          <t>N1P28</t>
        </is>
      </c>
      <c r="BV29" t="inlineStr">
        <is>
          <t>N1P28 — Poste de madera - 8 m - urbano - retención - red común</t>
        </is>
      </c>
      <c r="BX29" t="inlineStr">
        <is>
          <t>N1T28</t>
        </is>
      </c>
      <c r="BY29" t="inlineStr">
        <is>
          <t>N1T28 — Transformador Subestación Trifásico  urbano de 75 kVA</t>
        </is>
      </c>
      <c r="CA29" t="inlineStr">
        <is>
          <t>N5T25</t>
        </is>
      </c>
      <c r="CB29" t="inlineStr">
        <is>
          <t>N5T25 — Transformador tridevanado trifásico (OLTC) de conexión al STN capacidad final de m</t>
        </is>
      </c>
      <c r="CG29" t="inlineStr">
        <is>
          <t>N3L71</t>
        </is>
      </c>
      <c r="CH29" t="inlineStr">
        <is>
          <t>N3L71 — Torrecilla - Circuito sencillo</t>
        </is>
      </c>
      <c r="CM29" t="inlineStr">
        <is>
          <t>N3L99</t>
        </is>
      </c>
      <c r="CN29" t="inlineStr">
        <is>
          <t>N3L99 — Conductor semiaislado 336 kcmil</t>
        </is>
      </c>
      <c r="CS29" t="inlineStr">
        <is>
          <t>N2EQ19</t>
        </is>
      </c>
      <c r="CT29" t="inlineStr">
        <is>
          <t>N2EQ19 — REGULADOR DE VOLTAJE MONOFÁSICO HASTA 50 KVA - N2</t>
        </is>
      </c>
      <c r="CY29" t="inlineStr">
        <is>
          <t>N1P28</t>
        </is>
      </c>
      <c r="CZ29" t="inlineStr">
        <is>
          <t>N1P28 — Poste de madera - 8 m - urbano - retención - red común</t>
        </is>
      </c>
      <c r="DH29" t="inlineStr">
        <is>
          <t>N1L28</t>
        </is>
      </c>
      <c r="DI29" t="inlineStr">
        <is>
          <t>N1L28 — km de conductor/faseConductor aéreo urbano - Desnudo - Aluminio - calibre 14</t>
        </is>
      </c>
      <c r="DK29" t="inlineStr">
        <is>
          <t>Panamá</t>
        </is>
      </c>
      <c r="DL29" t="inlineStr">
        <is>
          <t>USD</t>
        </is>
      </c>
      <c r="DN29" t="inlineStr">
        <is>
          <t>N4S23</t>
        </is>
      </c>
      <c r="DO29" t="inlineStr">
        <is>
          <t>N4</t>
        </is>
      </c>
    </row>
    <row r="30">
      <c r="D30" t="inlineStr">
        <is>
          <t>CLP</t>
        </is>
      </c>
      <c r="E30" t="inlineStr">
        <is>
          <t>CLP</t>
        </is>
      </c>
      <c r="G30" t="inlineStr">
        <is>
          <t>VN</t>
        </is>
      </c>
      <c r="H30" t="inlineStr">
        <is>
          <t>Vietnam</t>
        </is>
      </c>
      <c r="AQ30" t="inlineStr">
        <is>
          <t>modulo_generico_encapsulado_doble_barra</t>
        </is>
      </c>
      <c r="AR30" t="inlineStr">
        <is>
          <t>Módulo Genérico Encapsulado Doble Barra</t>
        </is>
      </c>
      <c r="BF30" t="inlineStr">
        <is>
          <t>N4S24</t>
        </is>
      </c>
      <c r="BG30" t="inlineStr">
        <is>
          <t>N4S24 — MÓDULO DE BARRAJE TIPO 1 - CONFIGURACIÓN BARRA DOBLE - TIPO CONVENCIONAL</t>
        </is>
      </c>
      <c r="BI30" t="inlineStr">
        <is>
          <t>N4S24</t>
        </is>
      </c>
      <c r="BJ30" t="inlineStr">
        <is>
          <t>N4S24 — MÓDULO DE BARRAJE TIPO 1 - CONFIGURACIÓN BARRA DOBLE - TIPO CONVENCIONAL</t>
        </is>
      </c>
      <c r="BL30" t="inlineStr">
        <is>
          <t>N3L90</t>
        </is>
      </c>
      <c r="BM30" t="inlineStr">
        <is>
          <t>N3L90 — Conductor ACSR 336 kcmil</t>
        </is>
      </c>
      <c r="BO30" t="inlineStr">
        <is>
          <t>N2EQ30</t>
        </is>
      </c>
      <c r="BP30" t="inlineStr">
        <is>
          <t>N2EQ30 — INTERRUPTOR EN AIRE BAJO CARGA - N2</t>
        </is>
      </c>
      <c r="BU30" t="inlineStr">
        <is>
          <t>N1P29</t>
        </is>
      </c>
      <c r="BV30" t="inlineStr">
        <is>
          <t>N1P29 — Poste de madera - 10 m - urbano- retención - red común</t>
        </is>
      </c>
      <c r="BX30" t="inlineStr">
        <is>
          <t>N1T29</t>
        </is>
      </c>
      <c r="BY30" t="inlineStr">
        <is>
          <t>N1T29 — Transformador Subestación Trifásico  urbano de 112,5 kVA</t>
        </is>
      </c>
      <c r="CA30" t="inlineStr">
        <is>
          <t>N4T1</t>
        </is>
      </c>
      <c r="CB30" t="inlineStr">
        <is>
          <t>N4T1 — Transformador trifásico (OLTC) lado de alta en el nivel 4 capacidad final hasta 5 M</t>
        </is>
      </c>
      <c r="CG30" t="inlineStr">
        <is>
          <t>N3L72</t>
        </is>
      </c>
      <c r="CH30" t="inlineStr">
        <is>
          <t>N3L72 — Torrecilla de - Circuito doble</t>
        </is>
      </c>
      <c r="CM30" t="inlineStr">
        <is>
          <t>N3L100</t>
        </is>
      </c>
      <c r="CN30" t="inlineStr">
        <is>
          <t>N3L100 — Conductor semiaislado 477 kcmil</t>
        </is>
      </c>
      <c r="CS30" t="inlineStr">
        <is>
          <t>N2EQ20</t>
        </is>
      </c>
      <c r="CT30" t="inlineStr">
        <is>
          <t>N2EQ20 — REGULADOR DE VOLTAJE MONOFÁSICO HASTA 150 KVA - N2</t>
        </is>
      </c>
      <c r="CY30" t="inlineStr">
        <is>
          <t>N1P29</t>
        </is>
      </c>
      <c r="CZ30" t="inlineStr">
        <is>
          <t>N1P29 — Poste de madera - 10 m - urbano- retención - red común</t>
        </is>
      </c>
      <c r="DH30" t="inlineStr">
        <is>
          <t>N1L29</t>
        </is>
      </c>
      <c r="DI30" t="inlineStr">
        <is>
          <t>N1L29 — km de conductor/fase aéreo urbano - Desnudo - Aluminio - calibre 12</t>
        </is>
      </c>
      <c r="DK30" t="inlineStr">
        <is>
          <t>Vietnam</t>
        </is>
      </c>
      <c r="DL30" t="inlineStr">
        <is>
          <t>VND</t>
        </is>
      </c>
      <c r="DN30" t="inlineStr">
        <is>
          <t>N4S24</t>
        </is>
      </c>
      <c r="DO30" t="inlineStr">
        <is>
          <t>N4</t>
        </is>
      </c>
    </row>
    <row r="31">
      <c r="D31" t="inlineStr">
        <is>
          <t>CNY</t>
        </is>
      </c>
      <c r="E31" t="inlineStr">
        <is>
          <t>CNY</t>
        </is>
      </c>
      <c r="G31" t="inlineStr">
        <is>
          <t>ID</t>
        </is>
      </c>
      <c r="H31" t="inlineStr">
        <is>
          <t>Indonesia</t>
        </is>
      </c>
      <c r="AQ31" t="inlineStr">
        <is>
          <t>modulo_generico_encapsulado</t>
        </is>
      </c>
      <c r="AR31" t="inlineStr">
        <is>
          <t>Módulo Genérico Encapsulado</t>
        </is>
      </c>
      <c r="BF31" t="inlineStr">
        <is>
          <t>N4S25</t>
        </is>
      </c>
      <c r="BG31" t="inlineStr">
        <is>
          <t>N4S25 — MÓDULO DE BARRAJE TIPO 2 - CONFIGURACIÓN BARRA DOBLE - TIPO CONVENCIONAL</t>
        </is>
      </c>
      <c r="BI31" t="inlineStr">
        <is>
          <t>N4S25</t>
        </is>
      </c>
      <c r="BJ31" t="inlineStr">
        <is>
          <t>N4S25 — MÓDULO DE BARRAJE TIPO 2 - CONFIGURACIÓN BARRA DOBLE - TIPO CONVENCIONAL</t>
        </is>
      </c>
      <c r="BL31" t="inlineStr">
        <is>
          <t>N3L91</t>
        </is>
      </c>
      <c r="BM31" t="inlineStr">
        <is>
          <t>N3L91 — Conductor semiaislado 4 AWG</t>
        </is>
      </c>
      <c r="BO31" t="inlineStr">
        <is>
          <t>N2EQ31</t>
        </is>
      </c>
      <c r="BP31" t="inlineStr">
        <is>
          <t>N2EQ31 — TRANSICIÓN AÉREA - SUBTERRÁNEA - N2</t>
        </is>
      </c>
      <c r="BU31" t="inlineStr">
        <is>
          <t>N1P30</t>
        </is>
      </c>
      <c r="BV31" t="inlineStr">
        <is>
          <t>N1P30 — Poste de madera - 12 m - urbano- retención - red común</t>
        </is>
      </c>
      <c r="BX31" t="inlineStr">
        <is>
          <t>N1T30</t>
        </is>
      </c>
      <c r="BY31" t="inlineStr">
        <is>
          <t>N1T30 — Transformador Subestación Trifásico  urbano de 150 kVA</t>
        </is>
      </c>
      <c r="CA31" t="inlineStr">
        <is>
          <t>N4T2</t>
        </is>
      </c>
      <c r="CB31" t="inlineStr">
        <is>
          <t>N4T2 — Transformador trifásico (OLTC) lado de alta en el nivel 4 capacidad final de 5 a 10</t>
        </is>
      </c>
      <c r="CG31" t="inlineStr">
        <is>
          <t>N3L73</t>
        </is>
      </c>
      <c r="CH31" t="inlineStr">
        <is>
          <t>N3L73 — Torrecilla de - Circuito doble</t>
        </is>
      </c>
      <c r="CM31" t="inlineStr">
        <is>
          <t>N3L101</t>
        </is>
      </c>
      <c r="CN31" t="inlineStr">
        <is>
          <t>N3L101 — Conductor semiaislado 795 kcmil</t>
        </is>
      </c>
      <c r="CS31" t="inlineStr">
        <is>
          <t>N2EQ21</t>
        </is>
      </c>
      <c r="CT31" t="inlineStr">
        <is>
          <t>N2EQ21 — REGULADOR DE VOLTAJE MONOFÁSICO HASTA 276 KVA - N2</t>
        </is>
      </c>
      <c r="CY31" t="inlineStr">
        <is>
          <t>N1P30</t>
        </is>
      </c>
      <c r="CZ31" t="inlineStr">
        <is>
          <t>N1P30 — Poste de madera - 12 m - urbano- retención - red común</t>
        </is>
      </c>
      <c r="DH31" t="inlineStr">
        <is>
          <t>N1L30</t>
        </is>
      </c>
      <c r="DI31" t="inlineStr">
        <is>
          <t>N1L30 — km de conductor/fase aéreo urbano - Desnudo - Aluminio - calibre 10</t>
        </is>
      </c>
      <c r="DK31" t="inlineStr">
        <is>
          <t>Indonesia</t>
        </is>
      </c>
      <c r="DL31" t="inlineStr">
        <is>
          <t>IDR</t>
        </is>
      </c>
      <c r="DN31" t="inlineStr">
        <is>
          <t>N4S25</t>
        </is>
      </c>
      <c r="DO31" t="inlineStr">
        <is>
          <t>N4</t>
        </is>
      </c>
    </row>
    <row r="32">
      <c r="D32" t="inlineStr">
        <is>
          <t>COP</t>
        </is>
      </c>
      <c r="E32" t="inlineStr">
        <is>
          <t>COP</t>
        </is>
      </c>
      <c r="G32" t="inlineStr">
        <is>
          <t>TH</t>
        </is>
      </c>
      <c r="H32" t="inlineStr">
        <is>
          <t>Tailandia</t>
        </is>
      </c>
      <c r="AQ32" t="inlineStr">
        <is>
          <t>seccionador_tripolar</t>
        </is>
      </c>
      <c r="AR32" t="inlineStr">
        <is>
          <t>Seccionador Tripolar</t>
        </is>
      </c>
      <c r="BF32" t="inlineStr">
        <is>
          <t>N4S26</t>
        </is>
      </c>
      <c r="BG32" t="inlineStr">
        <is>
          <t>N4S26 — MÓDULO DE BARRAJE TIPO 3 - CONFIGURACIÓN BARRA DOBLE - TIPO CONVENCIONAL</t>
        </is>
      </c>
      <c r="BI32" t="inlineStr">
        <is>
          <t>N4S26</t>
        </is>
      </c>
      <c r="BJ32" t="inlineStr">
        <is>
          <t>N4S26 — MÓDULO DE BARRAJE TIPO 3 - CONFIGURACIÓN BARRA DOBLE - TIPO CONVENCIONAL</t>
        </is>
      </c>
      <c r="BL32" t="inlineStr">
        <is>
          <t>N3L92</t>
        </is>
      </c>
      <c r="BM32" t="inlineStr">
        <is>
          <t>N3L92 — Conductor semiaislado 2 AWG</t>
        </is>
      </c>
      <c r="BO32" t="inlineStr">
        <is>
          <t>N2EQ34</t>
        </is>
      </c>
      <c r="BP32" t="inlineStr">
        <is>
          <t>N2EQ34 — UNIDAD DE CALIDAD DE POTENCIA (PQ) CREG 024 DE 2005</t>
        </is>
      </c>
      <c r="BU32" t="inlineStr">
        <is>
          <t>N1P31</t>
        </is>
      </c>
      <c r="BV32" t="inlineStr">
        <is>
          <t>N1P31 — Poste de metálico - 8 m -urbano- retención - red común</t>
        </is>
      </c>
      <c r="BX32" t="inlineStr">
        <is>
          <t>N1T31</t>
        </is>
      </c>
      <c r="BY32" t="inlineStr">
        <is>
          <t>N1T31 — Transformador Subestación Trifásico  urbano de 225 kVA</t>
        </is>
      </c>
      <c r="CA32" t="inlineStr">
        <is>
          <t>N4T3</t>
        </is>
      </c>
      <c r="CB32" t="inlineStr">
        <is>
          <t>N4T3 — Transformador trifásico (OLTC) lado de alta en el nivel 4 capacidad final de 11 a 1</t>
        </is>
      </c>
      <c r="CG32" t="inlineStr">
        <is>
          <t>N3L74</t>
        </is>
      </c>
      <c r="CH32" t="inlineStr">
        <is>
          <t>N3L74 — Poste de PRFV de 14 m 750 kg- Poste simple - Circuito sencillo</t>
        </is>
      </c>
      <c r="CM32" t="inlineStr">
        <is>
          <t>N3L102</t>
        </is>
      </c>
      <c r="CN32" t="inlineStr">
        <is>
          <t>N3L102 — Conductor EPR 1/0 AWG</t>
        </is>
      </c>
      <c r="CS32" t="inlineStr">
        <is>
          <t>N2EQ22</t>
        </is>
      </c>
      <c r="CT32" t="inlineStr">
        <is>
          <t>N2EQ22 — REGULADOR DE VOLTAJE MONOFÁSICO HASTA 500 KVA - N2</t>
        </is>
      </c>
      <c r="CY32" t="inlineStr">
        <is>
          <t>N1P31</t>
        </is>
      </c>
      <c r="CZ32" t="inlineStr">
        <is>
          <t>N1P31 — Poste de metálico - 8 m -urbano- retención - red común</t>
        </is>
      </c>
      <c r="DH32" t="inlineStr">
        <is>
          <t>N1L31</t>
        </is>
      </c>
      <c r="DI32" t="inlineStr">
        <is>
          <t>N1L31 — km de conductor/fase aéreo urbano - Desnudo - Aluminio - calibre 8</t>
        </is>
      </c>
      <c r="DK32" t="inlineStr">
        <is>
          <t>Tailandia</t>
        </is>
      </c>
      <c r="DL32" t="inlineStr">
        <is>
          <t>THB</t>
        </is>
      </c>
      <c r="DN32" t="inlineStr">
        <is>
          <t>N4S26</t>
        </is>
      </c>
      <c r="DO32" t="inlineStr">
        <is>
          <t>N4</t>
        </is>
      </c>
    </row>
    <row r="33">
      <c r="D33" t="inlineStr">
        <is>
          <t>CRC</t>
        </is>
      </c>
      <c r="E33" t="inlineStr">
        <is>
          <t>CRC</t>
        </is>
      </c>
      <c r="G33" t="inlineStr">
        <is>
          <t>TW</t>
        </is>
      </c>
      <c r="H33" t="inlineStr">
        <is>
          <t>Taiwán</t>
        </is>
      </c>
      <c r="AQ33" t="inlineStr">
        <is>
          <t>seccionador_tripolar_con_cuchilla</t>
        </is>
      </c>
      <c r="AR33" t="inlineStr">
        <is>
          <t>Seccionador Tripolar con Cuchilla</t>
        </is>
      </c>
      <c r="BF33" t="inlineStr">
        <is>
          <t>N4S27</t>
        </is>
      </c>
      <c r="BG33" t="inlineStr">
        <is>
          <t>N4S27 — MÓDULO DE BARRAJE TIPO 4 - CONFIGURACIÓN BARRA DOBLE - TIPO CONVENCIONAL</t>
        </is>
      </c>
      <c r="BI33" t="inlineStr">
        <is>
          <t>N4S27</t>
        </is>
      </c>
      <c r="BJ33" t="inlineStr">
        <is>
          <t>N4S27 — MÓDULO DE BARRAJE TIPO 4 - CONFIGURACIÓN BARRA DOBLE - TIPO CONVENCIONAL</t>
        </is>
      </c>
      <c r="BL33" t="inlineStr">
        <is>
          <t>N3L93</t>
        </is>
      </c>
      <c r="BM33" t="inlineStr">
        <is>
          <t>N3L93 — Conductor semiaislado 1 AWG</t>
        </is>
      </c>
      <c r="BO33" t="inlineStr">
        <is>
          <t>N2EQ35</t>
        </is>
      </c>
      <c r="BP33" t="inlineStr">
        <is>
          <t>N2EQ35 — RECONECTADOR - N2</t>
        </is>
      </c>
      <c r="BU33" t="inlineStr">
        <is>
          <t>N1P32</t>
        </is>
      </c>
      <c r="BV33" t="inlineStr">
        <is>
          <t>N1P32 — Poste de metálico - 10 m - urbano- retención - red común</t>
        </is>
      </c>
      <c r="BX33" t="inlineStr">
        <is>
          <t>N1T32</t>
        </is>
      </c>
      <c r="BY33" t="inlineStr">
        <is>
          <t>N1T32 — Transformador Subestación Trifásico  urbano de 250 kVA</t>
        </is>
      </c>
      <c r="CA33" t="inlineStr">
        <is>
          <t>N4T4</t>
        </is>
      </c>
      <c r="CB33" t="inlineStr">
        <is>
          <t>N4T4 — Transformador trifásico (OLTC) lado de alta en el nivel 4 capacidad final de 16 a 2</t>
        </is>
      </c>
      <c r="CG33" t="inlineStr">
        <is>
          <t>N3L75</t>
        </is>
      </c>
      <c r="CH33" t="inlineStr">
        <is>
          <t>N3L75 — Poste de PRFV de 14 m 750 kg- Poste simple - Circuito sencillo</t>
        </is>
      </c>
      <c r="CM33" t="inlineStr">
        <is>
          <t>N3L103</t>
        </is>
      </c>
      <c r="CN33" t="inlineStr">
        <is>
          <t>N3L103 — Conductor EPR 2/0 AWG</t>
        </is>
      </c>
      <c r="CS33" t="inlineStr">
        <is>
          <t>N2EQ23</t>
        </is>
      </c>
      <c r="CT33" t="inlineStr">
        <is>
          <t>N2EQ23 — REGULADOR DE VOLTAJE MONOFÁSICO HASTA 1000 KVA - N2</t>
        </is>
      </c>
      <c r="CY33" t="inlineStr">
        <is>
          <t>N1P32</t>
        </is>
      </c>
      <c r="CZ33" t="inlineStr">
        <is>
          <t>N1P32 — Poste de metálico - 10 m - urbano- retención - red común</t>
        </is>
      </c>
      <c r="DH33" t="inlineStr">
        <is>
          <t>N1L32</t>
        </is>
      </c>
      <c r="DI33" t="inlineStr">
        <is>
          <t>N1L32 — km de conductor/fase aéreo urbano - Desnudo - Aluminio - calibre 6</t>
        </is>
      </c>
      <c r="DK33" t="inlineStr">
        <is>
          <t>Taiwán</t>
        </is>
      </c>
      <c r="DL33" t="inlineStr">
        <is>
          <t>TWD</t>
        </is>
      </c>
      <c r="DN33" t="inlineStr">
        <is>
          <t>N4S27</t>
        </is>
      </c>
      <c r="DO33" t="inlineStr">
        <is>
          <t>N4</t>
        </is>
      </c>
    </row>
    <row r="34">
      <c r="D34" t="inlineStr">
        <is>
          <t>CUC</t>
        </is>
      </c>
      <c r="E34" t="inlineStr">
        <is>
          <t>CUC</t>
        </is>
      </c>
      <c r="G34" t="inlineStr">
        <is>
          <t>AE</t>
        </is>
      </c>
      <c r="H34" t="inlineStr">
        <is>
          <t>Emiratos Árabes Unidos</t>
        </is>
      </c>
      <c r="AQ34" t="inlineStr">
        <is>
          <t>seccionador_tripolar_con_cuchilla_de_puesta_a_tierra</t>
        </is>
      </c>
      <c r="AR34" t="inlineStr">
        <is>
          <t>Seccionador Tripolar con Cuchilla de Puesta a Tierra</t>
        </is>
      </c>
      <c r="BF34" t="inlineStr">
        <is>
          <t>N4S28</t>
        </is>
      </c>
      <c r="BG34" t="inlineStr">
        <is>
          <t>N4S28 — MÓDULO DE BARRAJE TIPO 1 - CONFIGURACIÓN BARRA DOBLE CON BY PASS - TIPO CONVENCION</t>
        </is>
      </c>
      <c r="BI34" t="inlineStr">
        <is>
          <t>N4S28</t>
        </is>
      </c>
      <c r="BJ34" t="inlineStr">
        <is>
          <t>N4S28 — MÓDULO DE BARRAJE TIPO 1 - CONFIGURACIÓN BARRA DOBLE CON BY PASS - TIPO CONVENCION</t>
        </is>
      </c>
      <c r="BL34" t="inlineStr">
        <is>
          <t>N3L94</t>
        </is>
      </c>
      <c r="BM34" t="inlineStr">
        <is>
          <t>N3L94 — Conductor semiaislado 1/0 AWG</t>
        </is>
      </c>
      <c r="BO34" t="inlineStr">
        <is>
          <t>N2EQ36</t>
        </is>
      </c>
      <c r="BP34" t="inlineStr">
        <is>
          <t>N2EQ36 — INTERRUPTOR DE TRANSFERENCIA EN SF6 - N2</t>
        </is>
      </c>
      <c r="BU34" t="inlineStr">
        <is>
          <t>N1P33</t>
        </is>
      </c>
      <c r="BV34" t="inlineStr">
        <is>
          <t>N1P33 — Poste de metálico - 12 m - urbano- retención - red común</t>
        </is>
      </c>
      <c r="BX34" t="inlineStr">
        <is>
          <t>N1T33</t>
        </is>
      </c>
      <c r="BY34" t="inlineStr">
        <is>
          <t>N1T33 — Transformador Subestación Trifásico  urbano de 300 kVA</t>
        </is>
      </c>
      <c r="CA34" t="inlineStr">
        <is>
          <t>N4T5</t>
        </is>
      </c>
      <c r="CB34" t="inlineStr">
        <is>
          <t>N4T5 — Transformador trifásico (OLTC) lado de alta en el nivel 4 capacidad final de 21 a 3</t>
        </is>
      </c>
      <c r="CG34" t="inlineStr">
        <is>
          <t>N3L76</t>
        </is>
      </c>
      <c r="CH34" t="inlineStr">
        <is>
          <t>N3L76 — Poste de PRFV  de 14 m 750 kg- Poste simple - Circuito doble</t>
        </is>
      </c>
      <c r="CM34" t="inlineStr">
        <is>
          <t>N3L104</t>
        </is>
      </c>
      <c r="CN34" t="inlineStr">
        <is>
          <t>N3L104 — Conductor EPR 3/0 AWG</t>
        </is>
      </c>
      <c r="CS34" t="inlineStr">
        <is>
          <t>N2EQ24</t>
        </is>
      </c>
      <c r="CT34" t="inlineStr">
        <is>
          <t>N2EQ24 — SECCIONADOR MONOPOLAR - N2</t>
        </is>
      </c>
      <c r="CY34" t="inlineStr">
        <is>
          <t>N1P33</t>
        </is>
      </c>
      <c r="CZ34" t="inlineStr">
        <is>
          <t>N1P33 — Poste de metálico - 12 m - urbano- retención - red común</t>
        </is>
      </c>
      <c r="DH34" t="inlineStr">
        <is>
          <t>N1L33</t>
        </is>
      </c>
      <c r="DI34" t="inlineStr">
        <is>
          <t>N1L33 — km de conductor/fase aéreo urbano - Desnudo - Aluminio - calibre 4</t>
        </is>
      </c>
      <c r="DK34" t="inlineStr">
        <is>
          <t>Emiratos Árabes Unidos</t>
        </is>
      </c>
      <c r="DL34" t="inlineStr">
        <is>
          <t>AED</t>
        </is>
      </c>
      <c r="DN34" t="inlineStr">
        <is>
          <t>N4S28</t>
        </is>
      </c>
      <c r="DO34" t="inlineStr">
        <is>
          <t>N4</t>
        </is>
      </c>
    </row>
    <row r="35">
      <c r="D35" t="inlineStr">
        <is>
          <t>CVE</t>
        </is>
      </c>
      <c r="E35" t="inlineStr">
        <is>
          <t>CVE</t>
        </is>
      </c>
      <c r="G35" t="inlineStr">
        <is>
          <t>ZA</t>
        </is>
      </c>
      <c r="H35" t="inlineStr">
        <is>
          <t>Sudáfrica</t>
        </is>
      </c>
      <c r="AQ35" t="inlineStr">
        <is>
          <t>seccionador_tripolar_de_acople</t>
        </is>
      </c>
      <c r="AR35" t="inlineStr">
        <is>
          <t>Seccionador Tripolar de Acople</t>
        </is>
      </c>
      <c r="BF35" t="inlineStr">
        <is>
          <t>N4S29</t>
        </is>
      </c>
      <c r="BG35" t="inlineStr">
        <is>
          <t>N4S29 — MÓDULO DE BARRAJE TIPO 2 - CONFIGURACIÓN BARRA DOBLE CON BY PASS - TIPO CONVENCION</t>
        </is>
      </c>
      <c r="BI35" t="inlineStr">
        <is>
          <t>N4S29</t>
        </is>
      </c>
      <c r="BJ35" t="inlineStr">
        <is>
          <t>N4S29 — MÓDULO DE BARRAJE TIPO 2 - CONFIGURACIÓN BARRA DOBLE CON BY PASS - TIPO CONVENCION</t>
        </is>
      </c>
      <c r="BL35" t="inlineStr">
        <is>
          <t>N3L95</t>
        </is>
      </c>
      <c r="BM35" t="inlineStr">
        <is>
          <t>N3L95 — Conductor semiaislado 2/0 AWG</t>
        </is>
      </c>
      <c r="BO35" t="inlineStr">
        <is>
          <t>N2EQ37</t>
        </is>
      </c>
      <c r="BP35" t="inlineStr">
        <is>
          <t>N2EQ37 — TRANSFORMADOR DE PUESTA A TIERRA</t>
        </is>
      </c>
      <c r="BU35" t="inlineStr">
        <is>
          <t>N1P34</t>
        </is>
      </c>
      <c r="BV35" t="inlineStr">
        <is>
          <t>N1P34 — Poste de fibra de vidrio - 8 m - urbano- retención - red común</t>
        </is>
      </c>
      <c r="BX35" t="inlineStr">
        <is>
          <t>N1T34</t>
        </is>
      </c>
      <c r="BY35" t="inlineStr">
        <is>
          <t>N1T34 — Transformador Subestación Trifásico  urbano de 400 kVA</t>
        </is>
      </c>
      <c r="CA35" t="inlineStr">
        <is>
          <t>N4T6</t>
        </is>
      </c>
      <c r="CB35" t="inlineStr">
        <is>
          <t>N4T6 — Transformador trifásico (OLTC) lado de alta en el nivel 4 capacidad final de 31 a 4</t>
        </is>
      </c>
      <c r="CG35" t="inlineStr">
        <is>
          <t>N3L77</t>
        </is>
      </c>
      <c r="CH35" t="inlineStr">
        <is>
          <t>N3L77 — Poste de PRFV  de 14 m 750 kg- Poste simple - Circuito doble</t>
        </is>
      </c>
      <c r="CM35" t="inlineStr">
        <is>
          <t>N3L105</t>
        </is>
      </c>
      <c r="CN35" t="inlineStr">
        <is>
          <t>N3L105 — Conductor EPR 4/0 AWG</t>
        </is>
      </c>
      <c r="CS35" t="inlineStr">
        <is>
          <t>N2EQ25</t>
        </is>
      </c>
      <c r="CT35" t="inlineStr">
        <is>
          <t>N2EQ25 — SECCIONADOR TRIFÁSICO VACÍO - N2</t>
        </is>
      </c>
      <c r="CY35" t="inlineStr">
        <is>
          <t>N1P34</t>
        </is>
      </c>
      <c r="CZ35" t="inlineStr">
        <is>
          <t>N1P34 — Poste de fibra de vidrio - 8 m - urbano- retención - red común</t>
        </is>
      </c>
      <c r="DH35" t="inlineStr">
        <is>
          <t>N1L34</t>
        </is>
      </c>
      <c r="DI35" t="inlineStr">
        <is>
          <t>N1L34 — km de conductor/fase aéreo urbano - Desnudo - Aluminio - calibre 2</t>
        </is>
      </c>
      <c r="DK35" t="inlineStr">
        <is>
          <t>Sudáfrica</t>
        </is>
      </c>
      <c r="DL35" t="inlineStr">
        <is>
          <t>ZAR</t>
        </is>
      </c>
      <c r="DN35" t="inlineStr">
        <is>
          <t>N4S29</t>
        </is>
      </c>
      <c r="DO35" t="inlineStr">
        <is>
          <t>N4</t>
        </is>
      </c>
    </row>
    <row r="36">
      <c r="D36" t="inlineStr">
        <is>
          <t>CZK</t>
        </is>
      </c>
      <c r="E36" t="inlineStr">
        <is>
          <t>CZK</t>
        </is>
      </c>
      <c r="G36" t="inlineStr">
        <is>
          <t>DK</t>
        </is>
      </c>
      <c r="H36" t="inlineStr">
        <is>
          <t>Dinamarca</t>
        </is>
      </c>
      <c r="AQ36" t="inlineStr">
        <is>
          <t>subestacion_movil</t>
        </is>
      </c>
      <c r="AR36" t="inlineStr">
        <is>
          <t>Subestación Móvil</t>
        </is>
      </c>
      <c r="BF36" t="inlineStr">
        <is>
          <t>N4S30</t>
        </is>
      </c>
      <c r="BG36" t="inlineStr">
        <is>
          <t>N4S30 — MÓDULO DE BARRAJE TIPO 3 - CONFIGURACIÓN BARRA DOBLE CON BY PASS - TIPO CONVENCION</t>
        </is>
      </c>
      <c r="BI36" t="inlineStr">
        <is>
          <t>N4S30</t>
        </is>
      </c>
      <c r="BJ36" t="inlineStr">
        <is>
          <t>N4S30 — MÓDULO DE BARRAJE TIPO 3 - CONFIGURACIÓN BARRA DOBLE CON BY PASS - TIPO CONVENCION</t>
        </is>
      </c>
      <c r="BL36" t="inlineStr">
        <is>
          <t>N3L96</t>
        </is>
      </c>
      <c r="BM36" t="inlineStr">
        <is>
          <t>N3L96 — Conductor semiaislado 3/0 AWG</t>
        </is>
      </c>
      <c r="BO36" t="inlineStr">
        <is>
          <t>N2EQ38</t>
        </is>
      </c>
      <c r="BP36" t="inlineStr">
        <is>
          <t>N2EQ38 — TRANSFORMADOR DE TENSIÓN - N2</t>
        </is>
      </c>
      <c r="BU36" t="inlineStr">
        <is>
          <t>N1P35</t>
        </is>
      </c>
      <c r="BV36" t="inlineStr">
        <is>
          <t>N1P35 — Poste de fibra de vidrio - 10 m - urbano- retención - red común</t>
        </is>
      </c>
      <c r="BX36" t="inlineStr">
        <is>
          <t>N1T35</t>
        </is>
      </c>
      <c r="BY36" t="inlineStr">
        <is>
          <t>N1T35 — Transformador Subestación Trifásico  urbano de 500 kVA</t>
        </is>
      </c>
      <c r="CA36" t="inlineStr">
        <is>
          <t>N4T7</t>
        </is>
      </c>
      <c r="CB36" t="inlineStr">
        <is>
          <t>N4T7 — Transformador trifásico (OLTC) lado de alta en el nivel 4 capacidad final de 41 a 5</t>
        </is>
      </c>
      <c r="CG36" t="inlineStr">
        <is>
          <t>N3L78</t>
        </is>
      </c>
      <c r="CH36" t="inlineStr">
        <is>
          <t>N3L78 — Poste de PRFV de 14 m 750 kg- Postes en H - Circuito sencillo</t>
        </is>
      </c>
      <c r="CM36" t="inlineStr">
        <is>
          <t>N3L106</t>
        </is>
      </c>
      <c r="CN36" t="inlineStr">
        <is>
          <t>N3L106 — Conductor EPR 250 kcmil</t>
        </is>
      </c>
      <c r="CS36" t="inlineStr">
        <is>
          <t>N2EQ26</t>
        </is>
      </c>
      <c r="CT36" t="inlineStr">
        <is>
          <t>N2EQ26 — SECCIONALIZADOR CON CONTROL INTELIGENTE, 400A - N2</t>
        </is>
      </c>
      <c r="CY36" t="inlineStr">
        <is>
          <t>N1P35</t>
        </is>
      </c>
      <c r="CZ36" t="inlineStr">
        <is>
          <t>N1P35 — Poste de fibra de vidrio - 10 m - urbano- retención - red común</t>
        </is>
      </c>
      <c r="DH36" t="inlineStr">
        <is>
          <t>N1L35</t>
        </is>
      </c>
      <c r="DI36" t="inlineStr">
        <is>
          <t>N1L35 — km de conductor/fase aéreo urbano - Desnudo - Aluminio - calibre 1</t>
        </is>
      </c>
      <c r="DK36" t="inlineStr">
        <is>
          <t>Dinamarca</t>
        </is>
      </c>
      <c r="DL36" t="inlineStr">
        <is>
          <t>DKK</t>
        </is>
      </c>
      <c r="DN36" t="inlineStr">
        <is>
          <t>N4S30</t>
        </is>
      </c>
      <c r="DO36" t="inlineStr">
        <is>
          <t>N4</t>
        </is>
      </c>
    </row>
    <row r="37">
      <c r="D37" t="inlineStr">
        <is>
          <t>DJF</t>
        </is>
      </c>
      <c r="E37" t="inlineStr">
        <is>
          <t>DJF</t>
        </is>
      </c>
      <c r="G37" t="inlineStr">
        <is>
          <t>NO</t>
        </is>
      </c>
      <c r="H37" t="inlineStr">
        <is>
          <t>Noruega</t>
        </is>
      </c>
      <c r="AQ37" t="inlineStr">
        <is>
          <t>terminales_sf6_aire</t>
        </is>
      </c>
      <c r="AR37" t="inlineStr">
        <is>
          <t>Terminales SF6 - Aire</t>
        </is>
      </c>
      <c r="BF37" t="inlineStr">
        <is>
          <t>N4S31</t>
        </is>
      </c>
      <c r="BG37" t="inlineStr">
        <is>
          <t>N4S31 — MÓDULO DE BARRAJE TIPO 4 - CONFIGURACIÓN BARRA DOBLE CON BY PASS - TIPO CONVENCION</t>
        </is>
      </c>
      <c r="BI37" t="inlineStr">
        <is>
          <t>N4S31</t>
        </is>
      </c>
      <c r="BJ37" t="inlineStr">
        <is>
          <t>N4S31 — MÓDULO DE BARRAJE TIPO 4 - CONFIGURACIÓN BARRA DOBLE CON BY PASS - TIPO CONVENCION</t>
        </is>
      </c>
      <c r="BL37" t="inlineStr">
        <is>
          <t>N3L97</t>
        </is>
      </c>
      <c r="BM37" t="inlineStr">
        <is>
          <t>N3L97 — Conductor semiaislado 4/0 AWG</t>
        </is>
      </c>
      <c r="BO37" t="inlineStr">
        <is>
          <t>N2EQ39</t>
        </is>
      </c>
      <c r="BP37" t="inlineStr">
        <is>
          <t>N2EQ39 — TRANSFORMADOR DE TENSIÓN (Pedestal) - N2</t>
        </is>
      </c>
      <c r="BU37" t="inlineStr">
        <is>
          <t>N1P36</t>
        </is>
      </c>
      <c r="BV37" t="inlineStr">
        <is>
          <t>N1P36 — Poste de fibra de vidrio - 12 m - urbano- retención - red común</t>
        </is>
      </c>
      <c r="BX37" t="inlineStr">
        <is>
          <t>N1T36</t>
        </is>
      </c>
      <c r="BY37" t="inlineStr">
        <is>
          <t>N1T36 — Transformador Subestación Trifásico  urbano de 630 kVA</t>
        </is>
      </c>
      <c r="CA37" t="inlineStr">
        <is>
          <t>N4T8</t>
        </is>
      </c>
      <c r="CB37" t="inlineStr">
        <is>
          <t>N4T8 — Transformador trifásico (OLTC) lado de alta en el nivel 4 capacidad final de 51 a 6</t>
        </is>
      </c>
      <c r="CG37" t="inlineStr">
        <is>
          <t>N3L79</t>
        </is>
      </c>
      <c r="CH37" t="inlineStr">
        <is>
          <t>N3L79 — Poste de PRFV de 14 m 750 kg- Postes en H - Circuito sencillo</t>
        </is>
      </c>
      <c r="CM37" t="inlineStr">
        <is>
          <t>N3L107</t>
        </is>
      </c>
      <c r="CN37" t="inlineStr">
        <is>
          <t>N3L107 — Conductor EPR 300 kcmil</t>
        </is>
      </c>
      <c r="CS37" t="inlineStr">
        <is>
          <t>N2EQ27</t>
        </is>
      </c>
      <c r="CT37" t="inlineStr">
        <is>
          <t>N2EQ27 — SECCIONALIZADOR ELÉCTRICO EN SF6, 400 A -N2</t>
        </is>
      </c>
      <c r="CY37" t="inlineStr">
        <is>
          <t>N1P36</t>
        </is>
      </c>
      <c r="CZ37" t="inlineStr">
        <is>
          <t>N1P36 — Poste de fibra de vidrio - 12 m - urbano- retención - red común</t>
        </is>
      </c>
      <c r="DH37" t="inlineStr">
        <is>
          <t>N1L36</t>
        </is>
      </c>
      <c r="DI37" t="inlineStr">
        <is>
          <t>N1L36 — km de conductor/fase aéreo urbano - Desnudo - Aluminio - calibre  1/0</t>
        </is>
      </c>
      <c r="DK37" t="inlineStr">
        <is>
          <t>Noruega</t>
        </is>
      </c>
      <c r="DL37" t="inlineStr">
        <is>
          <t>NOK</t>
        </is>
      </c>
      <c r="DN37" t="inlineStr">
        <is>
          <t>N4S31</t>
        </is>
      </c>
      <c r="DO37" t="inlineStr">
        <is>
          <t>N4</t>
        </is>
      </c>
    </row>
    <row r="38">
      <c r="D38" t="inlineStr">
        <is>
          <t>DKK</t>
        </is>
      </c>
      <c r="E38" t="inlineStr">
        <is>
          <t>DKK</t>
        </is>
      </c>
      <c r="G38" t="inlineStr">
        <is>
          <t>CZ</t>
        </is>
      </c>
      <c r="H38" t="inlineStr">
        <is>
          <t>Chequia</t>
        </is>
      </c>
      <c r="AQ38" t="inlineStr">
        <is>
          <t>transformador_de_corriente</t>
        </is>
      </c>
      <c r="AR38" t="inlineStr">
        <is>
          <t>Transformador de Corriente</t>
        </is>
      </c>
      <c r="BF38" t="inlineStr">
        <is>
          <t>N4S32</t>
        </is>
      </c>
      <c r="BG38" t="inlineStr">
        <is>
          <t>N4S32 — MÓDULO DE BARRAJE TIPO 1 - CONFIGURACIÓN BARRA PRINCIPAL Y TRANSFERENCIA - TIPO CO</t>
        </is>
      </c>
      <c r="BI38" t="inlineStr">
        <is>
          <t>N4S32</t>
        </is>
      </c>
      <c r="BJ38" t="inlineStr">
        <is>
          <t>N4S32 — MÓDULO DE BARRAJE TIPO 1 - CONFIGURACIÓN BARRA PRINCIPAL Y TRANSFERENCIA - TIPO CO</t>
        </is>
      </c>
      <c r="BL38" t="inlineStr">
        <is>
          <t>N3L98</t>
        </is>
      </c>
      <c r="BM38" t="inlineStr">
        <is>
          <t>N3L98 — Conductor semiaislado 266 kcmil</t>
        </is>
      </c>
      <c r="BO38" t="inlineStr">
        <is>
          <t>N2EQ40</t>
        </is>
      </c>
      <c r="BP38" t="inlineStr">
        <is>
          <t>N2EQ40 — TRANSFORMADOR DE CORRIENTE - N2</t>
        </is>
      </c>
      <c r="BU38" t="inlineStr">
        <is>
          <t>N1P37</t>
        </is>
      </c>
      <c r="BV38" t="inlineStr">
        <is>
          <t>N1P37 — Poste de concreto - 8 m - rural- retención - red común</t>
        </is>
      </c>
      <c r="BX38" t="inlineStr">
        <is>
          <t>N1T37</t>
        </is>
      </c>
      <c r="BY38" t="inlineStr">
        <is>
          <t>N1T37 — Transformador Subestación Trifásico  urbano de 1000 kVA</t>
        </is>
      </c>
      <c r="CA38" t="inlineStr">
        <is>
          <t>N4T9</t>
        </is>
      </c>
      <c r="CB38" t="inlineStr">
        <is>
          <t>N4T9 — Transformador trifásico (OLTC) lado de alta en el nivel 4 capacidad final de 61 a 8</t>
        </is>
      </c>
      <c r="CG38" t="inlineStr">
        <is>
          <t>N3L80</t>
        </is>
      </c>
      <c r="CH38" t="inlineStr">
        <is>
          <t>N3L80 — Poste de PRFV  de 14 m 750 kg- Postes en H - Circuito doble</t>
        </is>
      </c>
      <c r="CM38" t="inlineStr">
        <is>
          <t>N3L108</t>
        </is>
      </c>
      <c r="CN38" t="inlineStr">
        <is>
          <t>N3L108 — Conductor EPR 350 kcmil</t>
        </is>
      </c>
      <c r="CS38" t="inlineStr">
        <is>
          <t>N2EQ28</t>
        </is>
      </c>
      <c r="CT38" t="inlineStr">
        <is>
          <t>N2EQ28 — SECCIONALIZADOR MOTORIZADO - N2</t>
        </is>
      </c>
      <c r="CY38" t="inlineStr">
        <is>
          <t>N1P37</t>
        </is>
      </c>
      <c r="CZ38" t="inlineStr">
        <is>
          <t>N1P37 — Poste de concreto - 8 m - rural- retención - red común</t>
        </is>
      </c>
      <c r="DH38" t="inlineStr">
        <is>
          <t>N1L37</t>
        </is>
      </c>
      <c r="DI38" t="inlineStr">
        <is>
          <t>N1L37 — km de conductor/fase aéreo urbano - Desnudo - Aluminio - calibre  2/0</t>
        </is>
      </c>
      <c r="DK38" t="inlineStr">
        <is>
          <t>Chequia</t>
        </is>
      </c>
      <c r="DL38" t="inlineStr">
        <is>
          <t>CZK</t>
        </is>
      </c>
      <c r="DN38" t="inlineStr">
        <is>
          <t>N4S32</t>
        </is>
      </c>
      <c r="DO38" t="inlineStr">
        <is>
          <t>N4</t>
        </is>
      </c>
    </row>
    <row r="39">
      <c r="D39" t="inlineStr">
        <is>
          <t>DOP</t>
        </is>
      </c>
      <c r="E39" t="inlineStr">
        <is>
          <t>DOP</t>
        </is>
      </c>
      <c r="G39" t="inlineStr">
        <is>
          <t>IL</t>
        </is>
      </c>
      <c r="H39" t="inlineStr">
        <is>
          <t>Israel</t>
        </is>
      </c>
      <c r="AQ39" t="inlineStr">
        <is>
          <t>transformador_de_corriente_de_acople</t>
        </is>
      </c>
      <c r="AR39" t="inlineStr">
        <is>
          <t>Transformador de Corriente de Acople</t>
        </is>
      </c>
      <c r="BF39" t="inlineStr">
        <is>
          <t>N4S33</t>
        </is>
      </c>
      <c r="BG39" t="inlineStr">
        <is>
          <t>N4S33 — MÓDULO DE BARRAJE TIPO 2 - CONFIGURACIÓN BARRA PRINCIPAL Y TRANSFERENCIA - TIPO CO</t>
        </is>
      </c>
      <c r="BI39" t="inlineStr">
        <is>
          <t>N4S33</t>
        </is>
      </c>
      <c r="BJ39" t="inlineStr">
        <is>
          <t>N4S33 — MÓDULO DE BARRAJE TIPO 2 - CONFIGURACIÓN BARRA PRINCIPAL Y TRANSFERENCIA - TIPO CO</t>
        </is>
      </c>
      <c r="BL39" t="inlineStr">
        <is>
          <t>N3L99</t>
        </is>
      </c>
      <c r="BM39" t="inlineStr">
        <is>
          <t>N3L99 — Conductor semiaislado 336 kcmil</t>
        </is>
      </c>
      <c r="BO39" t="inlineStr">
        <is>
          <t>N3EQ1</t>
        </is>
      </c>
      <c r="BP39" t="inlineStr">
        <is>
          <t>N3EQ1 — EQUIPO DE MEDIDA - N3</t>
        </is>
      </c>
      <c r="BU39" t="inlineStr">
        <is>
          <t>N1P38</t>
        </is>
      </c>
      <c r="BV39" t="inlineStr">
        <is>
          <t>N1P38 — Poste de concreto -10 m - rural- retención - red común</t>
        </is>
      </c>
      <c r="BX39" t="inlineStr">
        <is>
          <t>N1T38</t>
        </is>
      </c>
      <c r="BY39" t="inlineStr">
        <is>
          <t>N1T38 — Transformador Aéreo Monofásico rural de 5 kVA</t>
        </is>
      </c>
      <c r="CA39" t="inlineStr">
        <is>
          <t>N4T10</t>
        </is>
      </c>
      <c r="CB39" t="inlineStr">
        <is>
          <t xml:space="preserve">N4T10 — Transformador trifásico (OLTC) lado de alta en el nivel 4 capacidad final de 81 a </t>
        </is>
      </c>
      <c r="CG39" t="inlineStr">
        <is>
          <t>N3L81</t>
        </is>
      </c>
      <c r="CH39" t="inlineStr">
        <is>
          <t>N3L81 — Poste de PRFV  de 14 m 750 kg- Postes en H - Circuito doble</t>
        </is>
      </c>
      <c r="CM39" t="inlineStr">
        <is>
          <t>N3L109</t>
        </is>
      </c>
      <c r="CN39" t="inlineStr">
        <is>
          <t>N3L109 — Conductor EPR 400 kcmil</t>
        </is>
      </c>
      <c r="CS39" t="inlineStr">
        <is>
          <t>N2EQ29</t>
        </is>
      </c>
      <c r="CT39" t="inlineStr">
        <is>
          <t>N2EQ29 — SECCIONALIZADOR MANUAL (BAJO CARGA), 400 A - N2</t>
        </is>
      </c>
      <c r="CY39" t="inlineStr">
        <is>
          <t>N1P38</t>
        </is>
      </c>
      <c r="CZ39" t="inlineStr">
        <is>
          <t>N1P38 — Poste de concreto -10 m - rural- retención - red común</t>
        </is>
      </c>
      <c r="DH39" t="inlineStr">
        <is>
          <t>N1L38</t>
        </is>
      </c>
      <c r="DI39" t="inlineStr">
        <is>
          <t>N1L38 — km de conductor/fase aéreo urbano - Desnudo - Aluminio - calibre  3/0</t>
        </is>
      </c>
      <c r="DK39" t="inlineStr">
        <is>
          <t>Israel</t>
        </is>
      </c>
      <c r="DL39" t="inlineStr">
        <is>
          <t>ILS</t>
        </is>
      </c>
      <c r="DN39" t="inlineStr">
        <is>
          <t>N4S33</t>
        </is>
      </c>
      <c r="DO39" t="inlineStr">
        <is>
          <t>N4</t>
        </is>
      </c>
    </row>
    <row r="40">
      <c r="D40" t="inlineStr">
        <is>
          <t>DZD</t>
        </is>
      </c>
      <c r="E40" t="inlineStr">
        <is>
          <t>DZD</t>
        </is>
      </c>
      <c r="G40" t="inlineStr">
        <is>
          <t>AF</t>
        </is>
      </c>
      <c r="H40" t="inlineStr">
        <is>
          <t>Afganistán</t>
        </is>
      </c>
      <c r="AQ40" t="inlineStr">
        <is>
          <t>transformador_de_tension</t>
        </is>
      </c>
      <c r="AR40" t="inlineStr">
        <is>
          <t>Transformador de Tensión</t>
        </is>
      </c>
      <c r="BF40" t="inlineStr">
        <is>
          <t>N4S34</t>
        </is>
      </c>
      <c r="BG40" t="inlineStr">
        <is>
          <t>N4S34 — MÓDULO DE BARRAJE TIPO 3 - CONFIGURACIÓN BARRA PRINCIPAL Y TRANSFERENCIA - TIPO CO</t>
        </is>
      </c>
      <c r="BI40" t="inlineStr">
        <is>
          <t>N4S34</t>
        </is>
      </c>
      <c r="BJ40" t="inlineStr">
        <is>
          <t>N4S34 — MÓDULO DE BARRAJE TIPO 3 - CONFIGURACIÓN BARRA PRINCIPAL Y TRANSFERENCIA - TIPO CO</t>
        </is>
      </c>
      <c r="BL40" t="inlineStr">
        <is>
          <t>N3L100</t>
        </is>
      </c>
      <c r="BM40" t="inlineStr">
        <is>
          <t>N3L100 — Conductor semiaislado 477 kcmil</t>
        </is>
      </c>
      <c r="BO40" t="inlineStr">
        <is>
          <t>N3EQ2</t>
        </is>
      </c>
      <c r="BP40" t="inlineStr">
        <is>
          <t>N3EQ2 — JUEGO CUCHILLAS DE OPERACIÓN SIN CARGA - N3</t>
        </is>
      </c>
      <c r="BU40" t="inlineStr">
        <is>
          <t>N1P39</t>
        </is>
      </c>
      <c r="BV40" t="inlineStr">
        <is>
          <t>N1P39 — Poste de concreto - 12 m - rural- retención - red común</t>
        </is>
      </c>
      <c r="BX40" t="inlineStr">
        <is>
          <t>N1T39</t>
        </is>
      </c>
      <c r="BY40" t="inlineStr">
        <is>
          <t>N1T39 — Transformador Aéreo Monofásico rural de 7,5 kVA</t>
        </is>
      </c>
      <c r="CA40" t="inlineStr">
        <is>
          <t>N4T11</t>
        </is>
      </c>
      <c r="CB40" t="inlineStr">
        <is>
          <t xml:space="preserve">N4T11 — Transformador trifásico (OLTC) lado de alta en el nivel 4 capacidad final mayor a </t>
        </is>
      </c>
      <c r="CG40" t="inlineStr">
        <is>
          <t>N3L127</t>
        </is>
      </c>
      <c r="CH40" t="inlineStr">
        <is>
          <t>N3L127 — Poste metálico de 14 m 750 kg</t>
        </is>
      </c>
      <c r="CM40" t="inlineStr">
        <is>
          <t>N3L110</t>
        </is>
      </c>
      <c r="CN40" t="inlineStr">
        <is>
          <t>N3L110 — Conductor EPR 500 kcmil</t>
        </is>
      </c>
      <c r="CS40" t="inlineStr">
        <is>
          <t>N2EQ30</t>
        </is>
      </c>
      <c r="CT40" t="inlineStr">
        <is>
          <t>N2EQ30 — INTERRUPTOR EN AIRE BAJO CARGA - N2</t>
        </is>
      </c>
      <c r="CY40" t="inlineStr">
        <is>
          <t>N1P39</t>
        </is>
      </c>
      <c r="CZ40" t="inlineStr">
        <is>
          <t>N1P39 — Poste de concreto - 12 m - rural- retención - red común</t>
        </is>
      </c>
      <c r="DH40" t="inlineStr">
        <is>
          <t>N1L39</t>
        </is>
      </c>
      <c r="DI40" t="inlineStr">
        <is>
          <t>N1L39 — km de conductor/fase aéreo urbano - Desnudo - Aluminio - calibre  4/0</t>
        </is>
      </c>
      <c r="DK40" t="inlineStr">
        <is>
          <t>Afganistán</t>
        </is>
      </c>
      <c r="DL40" t="inlineStr">
        <is>
          <t>AFN</t>
        </is>
      </c>
      <c r="DN40" t="inlineStr">
        <is>
          <t>N4S34</t>
        </is>
      </c>
      <c r="DO40" t="inlineStr">
        <is>
          <t>N4</t>
        </is>
      </c>
    </row>
    <row r="41">
      <c r="D41" t="inlineStr">
        <is>
          <t>EGP</t>
        </is>
      </c>
      <c r="E41" t="inlineStr">
        <is>
          <t>EGP</t>
        </is>
      </c>
      <c r="G41" t="inlineStr">
        <is>
          <t>AL</t>
        </is>
      </c>
      <c r="H41" t="inlineStr">
        <is>
          <t>Albania</t>
        </is>
      </c>
      <c r="AQ41" t="inlineStr">
        <is>
          <t>cables_de_ssaa_para_equipos_de_patio</t>
        </is>
      </c>
      <c r="AR41" t="inlineStr">
        <is>
          <t>Cables de SSAA para Equipos de Patio</t>
        </is>
      </c>
      <c r="BF41" t="inlineStr">
        <is>
          <t>N4S35</t>
        </is>
      </c>
      <c r="BG41" t="inlineStr">
        <is>
          <t>N4S35 — MÓDULO DE BARRAJE TIPO 4 - CONFIGURACIÓN BARRA PRINCIPAL Y TRANSFERENCIA - TIPO CO</t>
        </is>
      </c>
      <c r="BI41" t="inlineStr">
        <is>
          <t>N4S35</t>
        </is>
      </c>
      <c r="BJ41" t="inlineStr">
        <is>
          <t>N4S35 — MÓDULO DE BARRAJE TIPO 4 - CONFIGURACIÓN BARRA PRINCIPAL Y TRANSFERENCIA - TIPO CO</t>
        </is>
      </c>
      <c r="BL41" t="inlineStr">
        <is>
          <t>N3L101</t>
        </is>
      </c>
      <c r="BM41" t="inlineStr">
        <is>
          <t>N3L101 — Conductor semiaislado 795 kcmil</t>
        </is>
      </c>
      <c r="BO41" t="inlineStr">
        <is>
          <t>N3EQ3</t>
        </is>
      </c>
      <c r="BP41" t="inlineStr">
        <is>
          <t>N3EQ3 — JUEGO PARARRAYOS - N3</t>
        </is>
      </c>
      <c r="BU41" t="inlineStr">
        <is>
          <t>N1P40</t>
        </is>
      </c>
      <c r="BV41" t="inlineStr">
        <is>
          <t>N1P40 — Poste de madera - 8 m - rural- retención - red común</t>
        </is>
      </c>
      <c r="BX41" t="inlineStr">
        <is>
          <t>N1T40</t>
        </is>
      </c>
      <c r="BY41" t="inlineStr">
        <is>
          <t>N1T40 — Transformador Aéreo Monofásico rural de 10 kVA</t>
        </is>
      </c>
      <c r="CA41" t="inlineStr">
        <is>
          <t>N4T12</t>
        </is>
      </c>
      <c r="CB41" t="inlineStr">
        <is>
          <t>N4T12 — Transformador tridevanado trifásico (OLTC) lado de alta en el nivel 4 capacidad fi</t>
        </is>
      </c>
      <c r="CG41" t="inlineStr">
        <is>
          <t>N3L128</t>
        </is>
      </c>
      <c r="CH41" t="inlineStr">
        <is>
          <t>N3L128 — Poste metálico de 14 m 1050 kg</t>
        </is>
      </c>
      <c r="CM41" t="inlineStr">
        <is>
          <t>N3L111</t>
        </is>
      </c>
      <c r="CN41" t="inlineStr">
        <is>
          <t>N3L111 — Conductor EPR 600 kcmil</t>
        </is>
      </c>
      <c r="CS41" t="inlineStr">
        <is>
          <t>N2EQ31</t>
        </is>
      </c>
      <c r="CT41" t="inlineStr">
        <is>
          <t>N2EQ31 — TRANSICIÓN AÉREA - SUBTERRÁNEA - N2</t>
        </is>
      </c>
      <c r="CY41" t="inlineStr">
        <is>
          <t>N1P40</t>
        </is>
      </c>
      <c r="CZ41" t="inlineStr">
        <is>
          <t>N1P40 — Poste de madera - 8 m - rural- retención - red común</t>
        </is>
      </c>
      <c r="DH41" t="inlineStr">
        <is>
          <t>N1L40</t>
        </is>
      </c>
      <c r="DI41" t="inlineStr">
        <is>
          <t>N1L40 — km de conductor/fase aéreo urbano - Desnudo - Aluminio - calibre  6/0</t>
        </is>
      </c>
      <c r="DK41" t="inlineStr">
        <is>
          <t>Albania</t>
        </is>
      </c>
      <c r="DL41" t="inlineStr">
        <is>
          <t>ALL</t>
        </is>
      </c>
      <c r="DN41" t="inlineStr">
        <is>
          <t>N4S35</t>
        </is>
      </c>
      <c r="DO41" t="inlineStr">
        <is>
          <t>N4</t>
        </is>
      </c>
    </row>
    <row r="42">
      <c r="D42" t="inlineStr">
        <is>
          <t>ERN</t>
        </is>
      </c>
      <c r="E42" t="inlineStr">
        <is>
          <t>ERN</t>
        </is>
      </c>
      <c r="G42" t="inlineStr">
        <is>
          <t>AD</t>
        </is>
      </c>
      <c r="H42" t="inlineStr">
        <is>
          <t>Andorra</t>
        </is>
      </c>
      <c r="AQ42" t="inlineStr">
        <is>
          <t>servicios_auxiliares_ac_y_dc</t>
        </is>
      </c>
      <c r="AR42" t="inlineStr">
        <is>
          <t>Servicios Auxiliares AC y DC</t>
        </is>
      </c>
      <c r="BF42" t="inlineStr">
        <is>
          <t>N4S36</t>
        </is>
      </c>
      <c r="BG42" t="inlineStr">
        <is>
          <t>N4S36 — MÓDULO DE BARRAJE TIPO 2 - CONFIGURACIÓN INTERRUPTOR Y MEDIO - TIPO CONVENCIONAL</t>
        </is>
      </c>
      <c r="BI42" t="inlineStr">
        <is>
          <t>N4S36</t>
        </is>
      </c>
      <c r="BJ42" t="inlineStr">
        <is>
          <t>N4S36 — MÓDULO DE BARRAJE TIPO 2 - CONFIGURACIÓN INTERRUPTOR Y MEDIO - TIPO CONVENCIONAL</t>
        </is>
      </c>
      <c r="BL42" t="inlineStr">
        <is>
          <t>N3L102</t>
        </is>
      </c>
      <c r="BM42" t="inlineStr">
        <is>
          <t>N3L102 — Conductor EPR 1/0 AWG</t>
        </is>
      </c>
      <c r="BO42" t="inlineStr">
        <is>
          <t>N3EQ4</t>
        </is>
      </c>
      <c r="BP42" t="inlineStr">
        <is>
          <t>N3EQ4 — JUEGO DE SECCIONADORES TRIPOLAR BAJO CARGA - N3</t>
        </is>
      </c>
      <c r="BU42" t="inlineStr">
        <is>
          <t>N1P41</t>
        </is>
      </c>
      <c r="BV42" t="inlineStr">
        <is>
          <t>N1P41 — Poste de madera - 10 m - rural- retención - red común</t>
        </is>
      </c>
      <c r="BX42" t="inlineStr">
        <is>
          <t>N1T41</t>
        </is>
      </c>
      <c r="BY42" t="inlineStr">
        <is>
          <t>N1T41 — Transformador Aéreo Monofásico rural de 15 kVA</t>
        </is>
      </c>
      <c r="CA42" t="inlineStr">
        <is>
          <t>N4T13</t>
        </is>
      </c>
      <c r="CB42" t="inlineStr">
        <is>
          <t>N4T13 — Transformador tridevanado trifásico (OLTC) lado de alta en el nivel 4 capacidad fi</t>
        </is>
      </c>
      <c r="CG42" t="inlineStr">
        <is>
          <t>N2L70</t>
        </is>
      </c>
      <c r="CH42" t="inlineStr">
        <is>
          <t>N2L70 — Poste de concreto de 12 m 510 kg</t>
        </is>
      </c>
      <c r="CM42" t="inlineStr">
        <is>
          <t>N3L112</t>
        </is>
      </c>
      <c r="CN42" t="inlineStr">
        <is>
          <t>N3L112 — Conductor EPR 750 kcmil</t>
        </is>
      </c>
      <c r="CS42" t="inlineStr">
        <is>
          <t>N2EQ35</t>
        </is>
      </c>
      <c r="CT42" t="inlineStr">
        <is>
          <t>N2EQ35 — RECONECTADOR - N2</t>
        </is>
      </c>
      <c r="CY42" t="inlineStr">
        <is>
          <t>N1P41</t>
        </is>
      </c>
      <c r="CZ42" t="inlineStr">
        <is>
          <t>N1P41 — Poste de madera - 10 m - rural- retención - red común</t>
        </is>
      </c>
      <c r="DH42" t="inlineStr">
        <is>
          <t>N1L41</t>
        </is>
      </c>
      <c r="DI42" t="inlineStr">
        <is>
          <t>N1L41 — km de conductor/faseConductor aéreo urbano - Desnudo - Aluminio - calibre 180</t>
        </is>
      </c>
      <c r="DK42" t="inlineStr">
        <is>
          <t>Andorra</t>
        </is>
      </c>
      <c r="DL42" t="inlineStr">
        <is>
          <t>EUR</t>
        </is>
      </c>
      <c r="DN42" t="inlineStr">
        <is>
          <t>N4S36</t>
        </is>
      </c>
      <c r="DO42" t="inlineStr">
        <is>
          <t>N4</t>
        </is>
      </c>
    </row>
    <row r="43">
      <c r="D43" t="inlineStr">
        <is>
          <t>ETB</t>
        </is>
      </c>
      <c r="E43" t="inlineStr">
        <is>
          <t>ETB</t>
        </is>
      </c>
      <c r="G43" t="inlineStr">
        <is>
          <t>AO</t>
        </is>
      </c>
      <c r="H43" t="inlineStr">
        <is>
          <t>Angola</t>
        </is>
      </c>
      <c r="BF43" t="inlineStr">
        <is>
          <t>N4S37</t>
        </is>
      </c>
      <c r="BG43" t="inlineStr">
        <is>
          <t>N4S37 — MÓDULO DE BARRAJE TIPO 3 - CONFIGURACIÓN INTERRUPTOR Y MEDIO - TIPO CONVENCIONAL</t>
        </is>
      </c>
      <c r="BI43" t="inlineStr">
        <is>
          <t>N4S37</t>
        </is>
      </c>
      <c r="BJ43" t="inlineStr">
        <is>
          <t>N4S37 — MÓDULO DE BARRAJE TIPO 3 - CONFIGURACIÓN INTERRUPTOR Y MEDIO - TIPO CONVENCIONAL</t>
        </is>
      </c>
      <c r="BL43" t="inlineStr">
        <is>
          <t>N3L103</t>
        </is>
      </c>
      <c r="BM43" t="inlineStr">
        <is>
          <t>N3L103 — Conductor EPR 2/0 AWG</t>
        </is>
      </c>
      <c r="BO43" t="inlineStr">
        <is>
          <t>N3EQ5</t>
        </is>
      </c>
      <c r="BP43" t="inlineStr">
        <is>
          <t>N3EQ5 — RECONECTADOR - N3</t>
        </is>
      </c>
      <c r="BU43" t="inlineStr">
        <is>
          <t>N1P42</t>
        </is>
      </c>
      <c r="BV43" t="inlineStr">
        <is>
          <t>N1P42 — Poste de madera - 12 m - rural- retención - red común</t>
        </is>
      </c>
      <c r="BX43" t="inlineStr">
        <is>
          <t>N1T42</t>
        </is>
      </c>
      <c r="BY43" t="inlineStr">
        <is>
          <t>N1T42 — Transformador Aéreo Monofásico rural de 25 kVA</t>
        </is>
      </c>
      <c r="CA43" t="inlineStr">
        <is>
          <t>N4T14</t>
        </is>
      </c>
      <c r="CB43" t="inlineStr">
        <is>
          <t>N4T14 — Transformador tridevanado trifásico (OLTC) lado de alta en el nivel 4 capacidad fi</t>
        </is>
      </c>
      <c r="CG43" t="inlineStr">
        <is>
          <t>N2L71</t>
        </is>
      </c>
      <c r="CH43" t="inlineStr">
        <is>
          <t>N2L71 — Poste de concreto de 12 m 1050 kg</t>
        </is>
      </c>
      <c r="CM43" t="inlineStr">
        <is>
          <t>N3L113</t>
        </is>
      </c>
      <c r="CN43" t="inlineStr">
        <is>
          <t>N3L113 — Cobre aislado XLP o  EPR, 35 kV- 2 AWG</t>
        </is>
      </c>
      <c r="CS43" t="inlineStr">
        <is>
          <t>N3L125</t>
        </is>
      </c>
      <c r="CT43" t="inlineStr">
        <is>
          <t>N3L125 — Sistema de puesta a tierra diseño típico</t>
        </is>
      </c>
      <c r="CY43" t="inlineStr">
        <is>
          <t>N1P42</t>
        </is>
      </c>
      <c r="CZ43" t="inlineStr">
        <is>
          <t>N1P42 — Poste de madera - 12 m - rural- retención - red común</t>
        </is>
      </c>
      <c r="DH43" t="inlineStr">
        <is>
          <t>N1L42</t>
        </is>
      </c>
      <c r="DI43" t="inlineStr">
        <is>
          <t>N1L42 — km de conductor/fase aéreo urbano - Desnudo - Aluminio - calibre 336</t>
        </is>
      </c>
      <c r="DK43" t="inlineStr">
        <is>
          <t>Angola</t>
        </is>
      </c>
      <c r="DL43" t="inlineStr">
        <is>
          <t>AOA</t>
        </is>
      </c>
      <c r="DN43" t="inlineStr">
        <is>
          <t>N4S37</t>
        </is>
      </c>
      <c r="DO43" t="inlineStr">
        <is>
          <t>N4</t>
        </is>
      </c>
    </row>
    <row r="44">
      <c r="D44" t="inlineStr">
        <is>
          <t>EUR</t>
        </is>
      </c>
      <c r="E44" t="inlineStr">
        <is>
          <t>EUR</t>
        </is>
      </c>
      <c r="G44" t="inlineStr">
        <is>
          <t>AI</t>
        </is>
      </c>
      <c r="H44" t="inlineStr">
        <is>
          <t>Anguila</t>
        </is>
      </c>
      <c r="BF44" t="inlineStr">
        <is>
          <t>N4S38</t>
        </is>
      </c>
      <c r="BG44" t="inlineStr">
        <is>
          <t>N4S38 — MÓDULO DE BARRAJE TIPO 4 - CONFIGURACIÓN INTERRUPTOR Y MEDIO - TIPO CONVENCIONAL</t>
        </is>
      </c>
      <c r="BI44" t="inlineStr">
        <is>
          <t>N4S38</t>
        </is>
      </c>
      <c r="BJ44" t="inlineStr">
        <is>
          <t>N4S38 — MÓDULO DE BARRAJE TIPO 4 - CONFIGURACIÓN INTERRUPTOR Y MEDIO - TIPO CONVENCIONAL</t>
        </is>
      </c>
      <c r="BL44" t="inlineStr">
        <is>
          <t>N3L104</t>
        </is>
      </c>
      <c r="BM44" t="inlineStr">
        <is>
          <t>N3L104 — Conductor EPR 3/0 AWG</t>
        </is>
      </c>
      <c r="BO44" t="inlineStr">
        <is>
          <t>N3EQ6</t>
        </is>
      </c>
      <c r="BP44" t="inlineStr">
        <is>
          <t>N3EQ6 — REGULADOR - N3</t>
        </is>
      </c>
      <c r="BU44" t="inlineStr">
        <is>
          <t>N1P43</t>
        </is>
      </c>
      <c r="BV44" t="inlineStr">
        <is>
          <t>N1P43 — Poste de metálico - 8 m - rural- retención - red común</t>
        </is>
      </c>
      <c r="BX44" t="inlineStr">
        <is>
          <t>N1T43</t>
        </is>
      </c>
      <c r="BY44" t="inlineStr">
        <is>
          <t>N1T43 — Transformador Aéreo Monofásico rural de 37,5 kVA</t>
        </is>
      </c>
      <c r="CA44" t="inlineStr">
        <is>
          <t>N4T15</t>
        </is>
      </c>
      <c r="CB44" t="inlineStr">
        <is>
          <t>N4T15 — Transformador tridevanado trifásico (OLTC) lado de alta en el nivel 4 capacidad fi</t>
        </is>
      </c>
      <c r="CG44" t="inlineStr">
        <is>
          <t>N2L72</t>
        </is>
      </c>
      <c r="CH44" t="inlineStr">
        <is>
          <t>N2L72 — Poste de concreto de 12 m 750 kg</t>
        </is>
      </c>
      <c r="CM44" t="inlineStr">
        <is>
          <t>N3L114</t>
        </is>
      </c>
      <c r="CN44" t="inlineStr">
        <is>
          <t>N3L114 — Cobre aislado XLP o  EPR, 35 kV- 2/0 AWG</t>
        </is>
      </c>
      <c r="CS44" t="inlineStr">
        <is>
          <t>N3L126</t>
        </is>
      </c>
      <c r="CT44" t="inlineStr">
        <is>
          <t>N3L126 — Sistema de puesta a tierra diseño típico para poste</t>
        </is>
      </c>
      <c r="CY44" t="inlineStr">
        <is>
          <t>N1P43</t>
        </is>
      </c>
      <c r="CZ44" t="inlineStr">
        <is>
          <t>N1P43 — Poste de metálico - 8 m - rural- retención - red común</t>
        </is>
      </c>
      <c r="DH44" t="inlineStr">
        <is>
          <t>N1L43</t>
        </is>
      </c>
      <c r="DI44" t="inlineStr">
        <is>
          <t>N1L43 — km de conductor/fase aéreo urbano - Desnudo - Cobre - calibre &lt; 10</t>
        </is>
      </c>
      <c r="DK44" t="inlineStr">
        <is>
          <t>Anguila</t>
        </is>
      </c>
      <c r="DL44" t="inlineStr">
        <is>
          <t>XCD</t>
        </is>
      </c>
      <c r="DN44" t="inlineStr">
        <is>
          <t>N4S38</t>
        </is>
      </c>
      <c r="DO44" t="inlineStr">
        <is>
          <t>N4</t>
        </is>
      </c>
    </row>
    <row r="45">
      <c r="D45" t="inlineStr">
        <is>
          <t>FJD</t>
        </is>
      </c>
      <c r="E45" t="inlineStr">
        <is>
          <t>FJD</t>
        </is>
      </c>
      <c r="G45" t="inlineStr">
        <is>
          <t>AG</t>
        </is>
      </c>
      <c r="H45" t="inlineStr">
        <is>
          <t>Antigua y Barbuda</t>
        </is>
      </c>
      <c r="BF45" t="inlineStr">
        <is>
          <t>N4S41</t>
        </is>
      </c>
      <c r="BG45" t="inlineStr">
        <is>
          <t>N4S41 — MÓDULO COMÚN/BAHÍA TIPO 1 (1 A 4 BAHÍAS) - TIPO CONVENCIONAL - CUALQUIER CONFIGURA</t>
        </is>
      </c>
      <c r="BI45" t="inlineStr">
        <is>
          <t>N4S41</t>
        </is>
      </c>
      <c r="BJ45" t="inlineStr">
        <is>
          <t>N4S41 — MÓDULO COMÚN/BAHÍA TIPO 1 (1 A 4 BAHÍAS) - TIPO CONVENCIONAL - CUALQUIER CONFIGURA</t>
        </is>
      </c>
      <c r="BL45" t="inlineStr">
        <is>
          <t>N3L105</t>
        </is>
      </c>
      <c r="BM45" t="inlineStr">
        <is>
          <t>N3L105 — Conductor EPR 4/0 AWG</t>
        </is>
      </c>
      <c r="BO45" t="inlineStr">
        <is>
          <t>N3EQ7</t>
        </is>
      </c>
      <c r="BP45" t="inlineStr">
        <is>
          <t>N3EQ7 — SECCIONALIZADOR MANUAL BAJO CARGA - N3</t>
        </is>
      </c>
      <c r="BU45" t="inlineStr">
        <is>
          <t>N1P44</t>
        </is>
      </c>
      <c r="BV45" t="inlineStr">
        <is>
          <t>N1P44 — Poste de metálico - 10 m - rural- retención - red común</t>
        </is>
      </c>
      <c r="BX45" t="inlineStr">
        <is>
          <t>N1T44</t>
        </is>
      </c>
      <c r="BY45" t="inlineStr">
        <is>
          <t>N1T44 — Transformador Aéreo Monofásico rural de 50 kVA</t>
        </is>
      </c>
      <c r="CA45" t="inlineStr">
        <is>
          <t>N4T16</t>
        </is>
      </c>
      <c r="CB45" t="inlineStr">
        <is>
          <t>N4T16 — Transformador tridevanado trifásico (OLTC) lado de alta en el nivel 4 capacidad fi</t>
        </is>
      </c>
      <c r="CG45" t="inlineStr">
        <is>
          <t>N2L73</t>
        </is>
      </c>
      <c r="CH45" t="inlineStr">
        <is>
          <t>N2L73 — Poste de PRFV de 12 m 510 kg</t>
        </is>
      </c>
      <c r="CM45" t="inlineStr">
        <is>
          <t>N3L115</t>
        </is>
      </c>
      <c r="CN45" t="inlineStr">
        <is>
          <t>N3L115 — Cobre aislado XLP o  EPR, 35 kV- 3/0 AWG</t>
        </is>
      </c>
      <c r="CS45" t="inlineStr">
        <is>
          <t>N2L137</t>
        </is>
      </c>
      <c r="CT45" t="inlineStr">
        <is>
          <t>N2L137 — Sistema de puesta a tierra diseño típico</t>
        </is>
      </c>
      <c r="CY45" t="inlineStr">
        <is>
          <t>N1P44</t>
        </is>
      </c>
      <c r="CZ45" t="inlineStr">
        <is>
          <t>N1P44 — Poste de metálico - 10 m - rural- retención - red común</t>
        </is>
      </c>
      <c r="DH45" t="inlineStr">
        <is>
          <t>N1L44</t>
        </is>
      </c>
      <c r="DI45" t="inlineStr">
        <is>
          <t>N1L44 — km de conductor/fase aéreo urbano - Desnudo - Cobre - calibre 8</t>
        </is>
      </c>
      <c r="DK45" t="inlineStr">
        <is>
          <t>Antigua y Barbuda</t>
        </is>
      </c>
      <c r="DL45" t="inlineStr">
        <is>
          <t>XCD</t>
        </is>
      </c>
      <c r="DN45" t="inlineStr">
        <is>
          <t>N4S41</t>
        </is>
      </c>
      <c r="DO45" t="inlineStr">
        <is>
          <t>N4</t>
        </is>
      </c>
    </row>
    <row r="46">
      <c r="D46" t="inlineStr">
        <is>
          <t>FKP</t>
        </is>
      </c>
      <c r="E46" t="inlineStr">
        <is>
          <t>FKP</t>
        </is>
      </c>
      <c r="G46" t="inlineStr">
        <is>
          <t>SA</t>
        </is>
      </c>
      <c r="H46" t="inlineStr">
        <is>
          <t>Arabia Saudí</t>
        </is>
      </c>
      <c r="BF46" t="inlineStr">
        <is>
          <t>N4S42</t>
        </is>
      </c>
      <c r="BG46" t="inlineStr">
        <is>
          <t>N4S42 — MÓDULO COMÚN/BAHÍA TIPO 2 (5 A 8 BAHÍAS) - TIPO CONVENCIONAL - CUALQUIER CONFIGURA</t>
        </is>
      </c>
      <c r="BI46" t="inlineStr">
        <is>
          <t>N4S42</t>
        </is>
      </c>
      <c r="BJ46" t="inlineStr">
        <is>
          <t>N4S42 — MÓDULO COMÚN/BAHÍA TIPO 2 (5 A 8 BAHÍAS) - TIPO CONVENCIONAL - CUALQUIER CONFIGURA</t>
        </is>
      </c>
      <c r="BL46" t="inlineStr">
        <is>
          <t>N3L106</t>
        </is>
      </c>
      <c r="BM46" t="inlineStr">
        <is>
          <t>N3L106 — Conductor EPR 250 kcmil</t>
        </is>
      </c>
      <c r="BO46" t="inlineStr">
        <is>
          <t>N3EQ8</t>
        </is>
      </c>
      <c r="BP46" t="inlineStr">
        <is>
          <t>N3EQ8 — SECCIONALIZADOR ELÉCTRICO (MOTORIZADO) - N3</t>
        </is>
      </c>
      <c r="BU46" t="inlineStr">
        <is>
          <t>N1P45</t>
        </is>
      </c>
      <c r="BV46" t="inlineStr">
        <is>
          <t>N1P45 — Poste de metálico - 12 m - rural- retención - red común</t>
        </is>
      </c>
      <c r="BX46" t="inlineStr">
        <is>
          <t>N1T45</t>
        </is>
      </c>
      <c r="BY46" t="inlineStr">
        <is>
          <t>N1T45 — Transformador Aéreo Monofásico rural de 75 kVA</t>
        </is>
      </c>
      <c r="CA46" t="inlineStr">
        <is>
          <t>N4T17</t>
        </is>
      </c>
      <c r="CB46" t="inlineStr">
        <is>
          <t>N4T17 — Transformador tridevanado trifásico (OLTC) lado de alta en el nivel 4 capacidad fi</t>
        </is>
      </c>
      <c r="CG46" t="inlineStr">
        <is>
          <t>N2L74</t>
        </is>
      </c>
      <c r="CH46" t="inlineStr">
        <is>
          <t>N2L74 — Poste de PRFV de 12 m 1050 kg</t>
        </is>
      </c>
      <c r="CM46" t="inlineStr">
        <is>
          <t>N3L116</t>
        </is>
      </c>
      <c r="CN46" t="inlineStr">
        <is>
          <t>N3L116 — Cobre aislado XLP o  EPR, 35 kV- 4/0 AWG</t>
        </is>
      </c>
      <c r="CS46" t="inlineStr">
        <is>
          <t>N4L91</t>
        </is>
      </c>
      <c r="CT46" t="inlineStr">
        <is>
          <t>N4L91 — Sistema de puesta a tierra diseño típico de acuerdo con el tipo de estructura</t>
        </is>
      </c>
      <c r="CY46" t="inlineStr">
        <is>
          <t>N1P45</t>
        </is>
      </c>
      <c r="CZ46" t="inlineStr">
        <is>
          <t>N1P45 — Poste de metálico - 12 m - rural- retención - red común</t>
        </is>
      </c>
      <c r="DH46" t="inlineStr">
        <is>
          <t>N1L45</t>
        </is>
      </c>
      <c r="DI46" t="inlineStr">
        <is>
          <t>N1L45 — km de conductor/fase aéreo urbano - Desnudo - Cobre - calibre 6</t>
        </is>
      </c>
      <c r="DK46" t="inlineStr">
        <is>
          <t>Arabia Saudí</t>
        </is>
      </c>
      <c r="DL46" t="inlineStr">
        <is>
          <t>SAR</t>
        </is>
      </c>
      <c r="DN46" t="inlineStr">
        <is>
          <t>N4S42</t>
        </is>
      </c>
      <c r="DO46" t="inlineStr">
        <is>
          <t>N4</t>
        </is>
      </c>
    </row>
    <row r="47">
      <c r="D47" t="inlineStr">
        <is>
          <t>GBP</t>
        </is>
      </c>
      <c r="E47" t="inlineStr">
        <is>
          <t>GBP</t>
        </is>
      </c>
      <c r="G47" t="inlineStr">
        <is>
          <t>DZ</t>
        </is>
      </c>
      <c r="H47" t="inlineStr">
        <is>
          <t>Argelia</t>
        </is>
      </c>
      <c r="BF47" t="inlineStr">
        <is>
          <t>N4S43</t>
        </is>
      </c>
      <c r="BG47" t="inlineStr">
        <is>
          <t>N4S43 — MÓDULO COMÚN/BAHÍA TIPO 3 (9 A 12 BAHÍAS) - TIPO CONVENCIONAL - CUALQUIER CONFIGUR</t>
        </is>
      </c>
      <c r="BI47" t="inlineStr">
        <is>
          <t>N4S43</t>
        </is>
      </c>
      <c r="BJ47" t="inlineStr">
        <is>
          <t>N4S43 — MÓDULO COMÚN/BAHÍA TIPO 3 (9 A 12 BAHÍAS) - TIPO CONVENCIONAL - CUALQUIER CONFIGUR</t>
        </is>
      </c>
      <c r="BL47" t="inlineStr">
        <is>
          <t>N3L107</t>
        </is>
      </c>
      <c r="BM47" t="inlineStr">
        <is>
          <t>N3L107 — Conductor EPR 300 kcmil</t>
        </is>
      </c>
      <c r="BO47" t="inlineStr">
        <is>
          <t>N3EQ9</t>
        </is>
      </c>
      <c r="BP47" t="inlineStr">
        <is>
          <t>N3EQ9 — TRANSICIÓN AÉREA - SUBTERRÁNEA - N3</t>
        </is>
      </c>
      <c r="BU47" t="inlineStr">
        <is>
          <t>N1P46</t>
        </is>
      </c>
      <c r="BV47" t="inlineStr">
        <is>
          <t>N1P46 — Poste de fibra de vidrio - 8 m - rural- retención - red común</t>
        </is>
      </c>
      <c r="BX47" t="inlineStr">
        <is>
          <t>N1T46</t>
        </is>
      </c>
      <c r="BY47" t="inlineStr">
        <is>
          <t>N1T46 — Transformador Aéreo Trifásico rural de 15 kVA</t>
        </is>
      </c>
      <c r="CA47" t="inlineStr">
        <is>
          <t>N4T18</t>
        </is>
      </c>
      <c r="CB47" t="inlineStr">
        <is>
          <t>N4T18 — Transformador tridevanado trifásico (OLTC) lado de alta en el nivel 4 capacidad fi</t>
        </is>
      </c>
      <c r="CG47" t="inlineStr">
        <is>
          <t>N2L75</t>
        </is>
      </c>
      <c r="CH47" t="inlineStr">
        <is>
          <t>N2L75 — Poste de PRFV de 12 m 750 kg</t>
        </is>
      </c>
      <c r="CM47" t="inlineStr">
        <is>
          <t>N3L117</t>
        </is>
      </c>
      <c r="CN47" t="inlineStr">
        <is>
          <t>N3L117 — Cobre aislado XLP o  EPR, 35 kV- 250 kcmil</t>
        </is>
      </c>
      <c r="CS47" t="inlineStr">
        <is>
          <t>N4L92</t>
        </is>
      </c>
      <c r="CT47" t="inlineStr">
        <is>
          <t>N4L92 — Sistema de puesta a tierra diseño típico de acuerdo con el tipo de estructura</t>
        </is>
      </c>
      <c r="CY47" t="inlineStr">
        <is>
          <t>N1P46</t>
        </is>
      </c>
      <c r="CZ47" t="inlineStr">
        <is>
          <t>N1P46 — Poste de fibra de vidrio - 8 m - rural- retención - red común</t>
        </is>
      </c>
      <c r="DH47" t="inlineStr">
        <is>
          <t>N1L46</t>
        </is>
      </c>
      <c r="DI47" t="inlineStr">
        <is>
          <t>N1L46 — km de conductor/fase aéreo urbano - Desnudo - Cobre - calibre 4</t>
        </is>
      </c>
      <c r="DK47" t="inlineStr">
        <is>
          <t>Argelia</t>
        </is>
      </c>
      <c r="DL47" t="inlineStr">
        <is>
          <t>DZD</t>
        </is>
      </c>
      <c r="DN47" t="inlineStr">
        <is>
          <t>N4S43</t>
        </is>
      </c>
      <c r="DO47" t="inlineStr">
        <is>
          <t>N4</t>
        </is>
      </c>
    </row>
    <row r="48">
      <c r="D48" t="inlineStr">
        <is>
          <t>GEL</t>
        </is>
      </c>
      <c r="E48" t="inlineStr">
        <is>
          <t>GEL</t>
        </is>
      </c>
      <c r="G48" t="inlineStr">
        <is>
          <t>AM</t>
        </is>
      </c>
      <c r="H48" t="inlineStr">
        <is>
          <t>Armenia</t>
        </is>
      </c>
      <c r="BF48" t="inlineStr">
        <is>
          <t>N4S44</t>
        </is>
      </c>
      <c r="BG48" t="inlineStr">
        <is>
          <t>N4S44 — MÓDULO COMÚN/BAHÍA TIPO 4 (MAS DE 12 BAHÍAS) - TIPO CONVENCIONAL - CUALQUIER CONFI</t>
        </is>
      </c>
      <c r="BI48" t="inlineStr">
        <is>
          <t>N4S44</t>
        </is>
      </c>
      <c r="BJ48" t="inlineStr">
        <is>
          <t>N4S44 — MÓDULO COMÚN/BAHÍA TIPO 4 (MAS DE 12 BAHÍAS) - TIPO CONVENCIONAL - CUALQUIER CONFI</t>
        </is>
      </c>
      <c r="BL48" t="inlineStr">
        <is>
          <t>N3L108</t>
        </is>
      </c>
      <c r="BM48" t="inlineStr">
        <is>
          <t>N3L108 — Conductor EPR 350 kcmil</t>
        </is>
      </c>
      <c r="BO48" t="inlineStr">
        <is>
          <t>N3EQ10</t>
        </is>
      </c>
      <c r="BP48" t="inlineStr">
        <is>
          <t>N3EQ10 — TRANSFORMADOR DE PUESTA A TIERRA</t>
        </is>
      </c>
      <c r="BU48" t="inlineStr">
        <is>
          <t>N1P47</t>
        </is>
      </c>
      <c r="BV48" t="inlineStr">
        <is>
          <t>N1P47 — Poste de fibra de vidrio - 10 m - rural- retención - red común</t>
        </is>
      </c>
      <c r="BX48" t="inlineStr">
        <is>
          <t>N1T47</t>
        </is>
      </c>
      <c r="BY48" t="inlineStr">
        <is>
          <t>N1T47 — Transformador Aéreo Trifásico rural de 20 kVA</t>
        </is>
      </c>
      <c r="CA48" t="inlineStr">
        <is>
          <t>N4T19</t>
        </is>
      </c>
      <c r="CB48" t="inlineStr">
        <is>
          <t>N4T19 — Transformador tridevanado trifásico (OLTC) lado de alta en el nivel 4 capacidad fi</t>
        </is>
      </c>
      <c r="CG48" t="inlineStr">
        <is>
          <t>N2L138</t>
        </is>
      </c>
      <c r="CH48" t="inlineStr">
        <is>
          <t>N2L138 — Poste metálico de 12 m 750 kg</t>
        </is>
      </c>
      <c r="CM48" t="inlineStr">
        <is>
          <t>N3L118</t>
        </is>
      </c>
      <c r="CN48" t="inlineStr">
        <is>
          <t>N3L118 — Cobre aislado XLP o  EPR, 35 kV- 300 kcmil</t>
        </is>
      </c>
      <c r="CS48" t="inlineStr">
        <is>
          <t>OTRA</t>
        </is>
      </c>
      <c r="CT48" t="inlineStr">
        <is>
          <t>OTRA — Otra (precisar en Observaciones)</t>
        </is>
      </c>
      <c r="CY48" t="inlineStr">
        <is>
          <t>N1P47</t>
        </is>
      </c>
      <c r="CZ48" t="inlineStr">
        <is>
          <t>N1P47 — Poste de fibra de vidrio - 10 m - rural- retención - red común</t>
        </is>
      </c>
      <c r="DH48" t="inlineStr">
        <is>
          <t>N1L47</t>
        </is>
      </c>
      <c r="DI48" t="inlineStr">
        <is>
          <t>N1L47 — km de conductor/fase aéreo urbano - Desnudo - Cobre - calibre 2</t>
        </is>
      </c>
      <c r="DK48" t="inlineStr">
        <is>
          <t>Armenia</t>
        </is>
      </c>
      <c r="DL48" t="inlineStr">
        <is>
          <t>AMD</t>
        </is>
      </c>
      <c r="DN48" t="inlineStr">
        <is>
          <t>N4S44</t>
        </is>
      </c>
      <c r="DO48" t="inlineStr">
        <is>
          <t>N4</t>
        </is>
      </c>
    </row>
    <row r="49">
      <c r="D49" t="inlineStr">
        <is>
          <t>GHS</t>
        </is>
      </c>
      <c r="E49" t="inlineStr">
        <is>
          <t>GHS</t>
        </is>
      </c>
      <c r="G49" t="inlineStr">
        <is>
          <t>AW</t>
        </is>
      </c>
      <c r="H49" t="inlineStr">
        <is>
          <t>Aruba</t>
        </is>
      </c>
      <c r="BF49" t="inlineStr">
        <is>
          <t>N4S46</t>
        </is>
      </c>
      <c r="BG49" t="inlineStr">
        <is>
          <t>N4S46 — CAMPO MÓVIL ENCAPSULADO NIVEL 4</t>
        </is>
      </c>
      <c r="BI49" t="inlineStr">
        <is>
          <t>N4S46</t>
        </is>
      </c>
      <c r="BJ49" t="inlineStr">
        <is>
          <t>N4S46 — CAMPO MÓVIL ENCAPSULADO NIVEL 4</t>
        </is>
      </c>
      <c r="BL49" t="inlineStr">
        <is>
          <t>N3L109</t>
        </is>
      </c>
      <c r="BM49" t="inlineStr">
        <is>
          <t>N3L109 — Conductor EPR 400 kcmil</t>
        </is>
      </c>
      <c r="BO49" t="inlineStr">
        <is>
          <t>N3EQ11</t>
        </is>
      </c>
      <c r="BP49" t="inlineStr">
        <is>
          <t>N3EQ11 — TRANSFORMADOR DE TENSIÓN - N3</t>
        </is>
      </c>
      <c r="BU49" t="inlineStr">
        <is>
          <t>N1P48</t>
        </is>
      </c>
      <c r="BV49" t="inlineStr">
        <is>
          <t>N1P48 — Poste de fibra de vidrio - 12 m - rural- retención - red común</t>
        </is>
      </c>
      <c r="BX49" t="inlineStr">
        <is>
          <t>N1T48</t>
        </is>
      </c>
      <c r="BY49" t="inlineStr">
        <is>
          <t>N1T48 — Transformador Aéreo Trifásico rural de 30 kVA</t>
        </is>
      </c>
      <c r="CA49" t="inlineStr">
        <is>
          <t>N3T1</t>
        </is>
      </c>
      <c r="CB49" t="inlineStr">
        <is>
          <t xml:space="preserve">N3T1 — Transformador trifásico (NLTC) lado de alta en el nivel 3 capacidad final de 0.5 a </t>
        </is>
      </c>
      <c r="CG49" t="inlineStr">
        <is>
          <t>N2L139</t>
        </is>
      </c>
      <c r="CH49" t="inlineStr">
        <is>
          <t>N2L139 — Poste metálico de 12 m 1050 kg</t>
        </is>
      </c>
      <c r="CM49" t="inlineStr">
        <is>
          <t>N3L119</t>
        </is>
      </c>
      <c r="CN49" t="inlineStr">
        <is>
          <t>N3L119 — Cobre aislado XLP o  EPR, 35 kV- 350 kcmil</t>
        </is>
      </c>
      <c r="CY49" t="inlineStr">
        <is>
          <t>N1P48</t>
        </is>
      </c>
      <c r="CZ49" t="inlineStr">
        <is>
          <t>N1P48 — Poste de fibra de vidrio - 12 m - rural- retención - red común</t>
        </is>
      </c>
      <c r="DH49" t="inlineStr">
        <is>
          <t>N1L48</t>
        </is>
      </c>
      <c r="DI49" t="inlineStr">
        <is>
          <t>N1L48 — km de conductor/fase aéreo urbano - Desnudo - Cobre - calibre 1</t>
        </is>
      </c>
      <c r="DK49" t="inlineStr">
        <is>
          <t>Aruba</t>
        </is>
      </c>
      <c r="DL49" t="inlineStr">
        <is>
          <t>AWG</t>
        </is>
      </c>
      <c r="DN49" t="inlineStr">
        <is>
          <t>N4S46</t>
        </is>
      </c>
      <c r="DO49" t="inlineStr">
        <is>
          <t>N4</t>
        </is>
      </c>
    </row>
    <row r="50">
      <c r="D50" t="inlineStr">
        <is>
          <t>GIP</t>
        </is>
      </c>
      <c r="E50" t="inlineStr">
        <is>
          <t>GIP</t>
        </is>
      </c>
      <c r="G50" t="inlineStr">
        <is>
          <t>AU</t>
        </is>
      </c>
      <c r="H50" t="inlineStr">
        <is>
          <t>Australia</t>
        </is>
      </c>
      <c r="BF50" t="inlineStr">
        <is>
          <t>N4S47</t>
        </is>
      </c>
      <c r="BG50" t="inlineStr">
        <is>
          <t>N4S47 — BAHÍA DE MANIOBRA - (SECCIONAMIENTO DE BARRAS SIN INTERRUPTOR) - TIPO CONVENCIONAL</t>
        </is>
      </c>
      <c r="BI50" t="inlineStr">
        <is>
          <t>N4S47</t>
        </is>
      </c>
      <c r="BJ50" t="inlineStr">
        <is>
          <t>N4S47 — BAHÍA DE MANIOBRA - (SECCIONAMIENTO DE BARRAS SIN INTERRUPTOR) - TIPO CONVENCIONAL</t>
        </is>
      </c>
      <c r="BL50" t="inlineStr">
        <is>
          <t>N3L110</t>
        </is>
      </c>
      <c r="BM50" t="inlineStr">
        <is>
          <t>N3L110 — Conductor EPR 500 kcmil</t>
        </is>
      </c>
      <c r="BO50" t="inlineStr">
        <is>
          <t>N3EQ14</t>
        </is>
      </c>
      <c r="BP50" t="inlineStr">
        <is>
          <t>N3EQ14 — UNIDAD DE CALIDAD DE POTENCIA (PQ) CREG 024 DE 2005</t>
        </is>
      </c>
      <c r="BU50" t="inlineStr">
        <is>
          <t>N1P49</t>
        </is>
      </c>
      <c r="BV50" t="inlineStr">
        <is>
          <t>N1P49 — Poste de concreto - 8 m - urbano - suspensión - red trenzada</t>
        </is>
      </c>
      <c r="BX50" t="inlineStr">
        <is>
          <t>N1T49</t>
        </is>
      </c>
      <c r="BY50" t="inlineStr">
        <is>
          <t>N1T49 — Transformador Aéreo Trifásico rural de 45 kVA</t>
        </is>
      </c>
      <c r="CA50" t="inlineStr">
        <is>
          <t>N3T2</t>
        </is>
      </c>
      <c r="CB50" t="inlineStr">
        <is>
          <t xml:space="preserve">N3T2 — Transformador trifásico (NLTC) lado de alta en el nivel 3 capacidad final de 2.6 a </t>
        </is>
      </c>
      <c r="CG50" t="inlineStr">
        <is>
          <t>OTRA</t>
        </is>
      </c>
      <c r="CH50" t="inlineStr">
        <is>
          <t>OTRA — Otra (precisar en Observaciones)</t>
        </is>
      </c>
      <c r="CM50" t="inlineStr">
        <is>
          <t>N3L120</t>
        </is>
      </c>
      <c r="CN50" t="inlineStr">
        <is>
          <t>N3L120 — Cobre aislado XLP o  EPR, 35 kV- 400 kcmil</t>
        </is>
      </c>
      <c r="CY50" t="inlineStr">
        <is>
          <t>N1P49</t>
        </is>
      </c>
      <c r="CZ50" t="inlineStr">
        <is>
          <t>N1P49 — Poste de concreto - 8 m - urbano - suspensión - red trenzada</t>
        </is>
      </c>
      <c r="DH50" t="inlineStr">
        <is>
          <t>N1L49</t>
        </is>
      </c>
      <c r="DI50" t="inlineStr">
        <is>
          <t>N1L49 — km de conductor/fase aéreo urbano - Desnudo - Cobre - calibre  1/0</t>
        </is>
      </c>
      <c r="DK50" t="inlineStr">
        <is>
          <t>Australia</t>
        </is>
      </c>
      <c r="DL50" t="inlineStr">
        <is>
          <t>AUD</t>
        </is>
      </c>
      <c r="DN50" t="inlineStr">
        <is>
          <t>N4S47</t>
        </is>
      </c>
      <c r="DO50" t="inlineStr">
        <is>
          <t>N4</t>
        </is>
      </c>
    </row>
    <row r="51">
      <c r="D51" t="inlineStr">
        <is>
          <t>GMD</t>
        </is>
      </c>
      <c r="E51" t="inlineStr">
        <is>
          <t>GMD</t>
        </is>
      </c>
      <c r="G51" t="inlineStr">
        <is>
          <t>AZ</t>
        </is>
      </c>
      <c r="H51" t="inlineStr">
        <is>
          <t>Azerbaiyán</t>
        </is>
      </c>
      <c r="BF51" t="inlineStr">
        <is>
          <t>N4S49</t>
        </is>
      </c>
      <c r="BG51" t="inlineStr">
        <is>
          <t>N4S49 — BAHÍA DE LÍNEA - CONFIGURACIÓN BARRA DOBLE CON SECCIONADOR DE TRANSFERENCIA - TIPO</t>
        </is>
      </c>
      <c r="BI51" t="inlineStr">
        <is>
          <t>N4S49</t>
        </is>
      </c>
      <c r="BJ51" t="inlineStr">
        <is>
          <t>N4S49 — BAHÍA DE LÍNEA - CONFIGURACIÓN BARRA DOBLE CON SECCIONADOR DE TRANSFERENCIA - TIPO</t>
        </is>
      </c>
      <c r="BL51" t="inlineStr">
        <is>
          <t>N3L111</t>
        </is>
      </c>
      <c r="BM51" t="inlineStr">
        <is>
          <t>N3L111 — Conductor EPR 600 kcmil</t>
        </is>
      </c>
      <c r="BO51" t="inlineStr">
        <is>
          <t>N3EQ22</t>
        </is>
      </c>
      <c r="BP51" t="inlineStr">
        <is>
          <t>N3EQ22 — JUEGO CORTACIRCUITOS - N3</t>
        </is>
      </c>
      <c r="BU51" t="inlineStr">
        <is>
          <t>N1P50</t>
        </is>
      </c>
      <c r="BV51" t="inlineStr">
        <is>
          <t>N1P50 — Poste de concreto - 10 m - urbano - suspensión - red trenzada</t>
        </is>
      </c>
      <c r="BX51" t="inlineStr">
        <is>
          <t>N1T50</t>
        </is>
      </c>
      <c r="BY51" t="inlineStr">
        <is>
          <t>N1T50 — Transformador Aéreo Trifásico rural de 50 kVA</t>
        </is>
      </c>
      <c r="CA51" t="inlineStr">
        <is>
          <t>N3T3</t>
        </is>
      </c>
      <c r="CB51" t="inlineStr">
        <is>
          <t xml:space="preserve">N3T3 — Transformador trifásico (OLTC) lado de alta en el nivel 3 capacidad final de 6.1 a </t>
        </is>
      </c>
      <c r="CM51" t="inlineStr">
        <is>
          <t>N3L121</t>
        </is>
      </c>
      <c r="CN51" t="inlineStr">
        <is>
          <t>N3L121 — Cobre aislado XLP o  EPR, 35 kV- 500 kcmil</t>
        </is>
      </c>
      <c r="CY51" t="inlineStr">
        <is>
          <t>N1P50</t>
        </is>
      </c>
      <c r="CZ51" t="inlineStr">
        <is>
          <t>N1P50 — Poste de concreto - 10 m - urbano - suspensión - red trenzada</t>
        </is>
      </c>
      <c r="DH51" t="inlineStr">
        <is>
          <t>N1L50</t>
        </is>
      </c>
      <c r="DI51" t="inlineStr">
        <is>
          <t>N1L50 — km de conductor/fase aéreo urbano - Desnudo - Cobre - calibre  2/0</t>
        </is>
      </c>
      <c r="DK51" t="inlineStr">
        <is>
          <t>Azerbaiyán</t>
        </is>
      </c>
      <c r="DL51" t="inlineStr">
        <is>
          <t>AZN</t>
        </is>
      </c>
      <c r="DN51" t="inlineStr">
        <is>
          <t>N4S49</t>
        </is>
      </c>
      <c r="DO51" t="inlineStr">
        <is>
          <t>N4</t>
        </is>
      </c>
    </row>
    <row r="52">
      <c r="D52" t="inlineStr">
        <is>
          <t>GNF</t>
        </is>
      </c>
      <c r="E52" t="inlineStr">
        <is>
          <t>GNF</t>
        </is>
      </c>
      <c r="G52" t="inlineStr">
        <is>
          <t>BS</t>
        </is>
      </c>
      <c r="H52" t="inlineStr">
        <is>
          <t>Bahamas</t>
        </is>
      </c>
      <c r="BF52" t="inlineStr">
        <is>
          <t>N4S50</t>
        </is>
      </c>
      <c r="BG52" t="inlineStr">
        <is>
          <t>N4S50 — BAHÍA DE TRANSFORMADOR - CONFIGURACIÓN BARRA DOBLE CON SECCIONADOR DE TRANSFERENCI</t>
        </is>
      </c>
      <c r="BI52" t="inlineStr">
        <is>
          <t>N4S50</t>
        </is>
      </c>
      <c r="BJ52" t="inlineStr">
        <is>
          <t>N4S50 — BAHÍA DE TRANSFORMADOR - CONFIGURACIÓN BARRA DOBLE CON SECCIONADOR DE TRANSFERENCI</t>
        </is>
      </c>
      <c r="BL52" t="inlineStr">
        <is>
          <t>N3L112</t>
        </is>
      </c>
      <c r="BM52" t="inlineStr">
        <is>
          <t>N3L112 — Conductor EPR 750 kcmil</t>
        </is>
      </c>
      <c r="BO52" t="inlineStr">
        <is>
          <t>N3EQ23</t>
        </is>
      </c>
      <c r="BP52" t="inlineStr">
        <is>
          <t>N3EQ23 — JUEGO PARARRAYOS (44 kV) - N3</t>
        </is>
      </c>
      <c r="BU52" t="inlineStr">
        <is>
          <t>N1P51</t>
        </is>
      </c>
      <c r="BV52" t="inlineStr">
        <is>
          <t>N1P51 — Poste de concreto - 12 m - urbano- suspensión - red trenzada</t>
        </is>
      </c>
      <c r="BX52" t="inlineStr">
        <is>
          <t>N1T51</t>
        </is>
      </c>
      <c r="BY52" t="inlineStr">
        <is>
          <t>N1T51 — Transformador Aéreo Trifásico rural de 75 kVA</t>
        </is>
      </c>
      <c r="CA52" t="inlineStr">
        <is>
          <t>N3T4</t>
        </is>
      </c>
      <c r="CB52" t="inlineStr">
        <is>
          <t>N3T4 — Transformador trifásico (OLTC) lado de alta en el nivel 3 capacidad final de 11 a 1</t>
        </is>
      </c>
      <c r="CM52" t="inlineStr">
        <is>
          <t>N3L122</t>
        </is>
      </c>
      <c r="CN52" t="inlineStr">
        <is>
          <t>N3L122 — Cobre aislado XLP o  EPR, 35 kV- 600 kcmil</t>
        </is>
      </c>
      <c r="CY52" t="inlineStr">
        <is>
          <t>N1P51</t>
        </is>
      </c>
      <c r="CZ52" t="inlineStr">
        <is>
          <t>N1P51 — Poste de concreto - 12 m - urbano- suspensión - red trenzada</t>
        </is>
      </c>
      <c r="DH52" t="inlineStr">
        <is>
          <t>N1L51</t>
        </is>
      </c>
      <c r="DI52" t="inlineStr">
        <is>
          <t>N1L51 — km de conductor/fase aéreo urbano - Desnudo - Cobre - calibre  6/0</t>
        </is>
      </c>
      <c r="DK52" t="inlineStr">
        <is>
          <t>Bahamas</t>
        </is>
      </c>
      <c r="DL52" t="inlineStr">
        <is>
          <t>BSD</t>
        </is>
      </c>
      <c r="DN52" t="inlineStr">
        <is>
          <t>N4S50</t>
        </is>
      </c>
      <c r="DO52" t="inlineStr">
        <is>
          <t>N4</t>
        </is>
      </c>
    </row>
    <row r="53">
      <c r="D53" t="inlineStr">
        <is>
          <t>GTQ</t>
        </is>
      </c>
      <c r="E53" t="inlineStr">
        <is>
          <t>GTQ</t>
        </is>
      </c>
      <c r="G53" t="inlineStr">
        <is>
          <t>BD</t>
        </is>
      </c>
      <c r="H53" t="inlineStr">
        <is>
          <t>Bangladés</t>
        </is>
      </c>
      <c r="BF53" t="inlineStr">
        <is>
          <t>N4S51</t>
        </is>
      </c>
      <c r="BG53" t="inlineStr">
        <is>
          <t>N4S51 — CORTE CENTRAL CONFIGURACIÓN INTERRUPTOR Y MEDIO - TIPO CONVENCIONAL</t>
        </is>
      </c>
      <c r="BI53" t="inlineStr">
        <is>
          <t>N4S51</t>
        </is>
      </c>
      <c r="BJ53" t="inlineStr">
        <is>
          <t>N4S51 — CORTE CENTRAL CONFIGURACIÓN INTERRUPTOR Y MEDIO - TIPO CONVENCIONAL</t>
        </is>
      </c>
      <c r="BL53" t="inlineStr">
        <is>
          <t>N3L113</t>
        </is>
      </c>
      <c r="BM53" t="inlineStr">
        <is>
          <t>N3L113 — Cobre aislado XLP o  EPR, 35 kV- 2 AWG</t>
        </is>
      </c>
      <c r="BO53" t="inlineStr">
        <is>
          <t>N3EQ24</t>
        </is>
      </c>
      <c r="BP53" t="inlineStr">
        <is>
          <t>N3EQ24 — TRANSICIÓN AÉREA - SUBTERRÁNEA (44 kV) - N3</t>
        </is>
      </c>
      <c r="BU53" t="inlineStr">
        <is>
          <t>N1P52</t>
        </is>
      </c>
      <c r="BV53" t="inlineStr">
        <is>
          <t>N1P52 — Poste de madera - 8 m - urbano - suspensión - red trenzada</t>
        </is>
      </c>
      <c r="BX53" t="inlineStr">
        <is>
          <t>N1T52</t>
        </is>
      </c>
      <c r="BY53" t="inlineStr">
        <is>
          <t>N1T52 — Transformador Aéreo Trifásico rural de 112,5 kVA</t>
        </is>
      </c>
      <c r="CA53" t="inlineStr">
        <is>
          <t>N3T5</t>
        </is>
      </c>
      <c r="CB53" t="inlineStr">
        <is>
          <t>N3T5 — Transformador trifásico (OLTC) lado de alta en el nivel 3 capacidad final de 16 a 2</t>
        </is>
      </c>
      <c r="CM53" t="inlineStr">
        <is>
          <t>N3L123</t>
        </is>
      </c>
      <c r="CN53" t="inlineStr">
        <is>
          <t>N3L123 — Cobre aislado XLP o  EPR, 35 kV- 750 kcmil</t>
        </is>
      </c>
      <c r="CY53" t="inlineStr">
        <is>
          <t>N1P52</t>
        </is>
      </c>
      <c r="CZ53" t="inlineStr">
        <is>
          <t>N1P52 — Poste de madera - 8 m - urbano - suspensión - red trenzada</t>
        </is>
      </c>
      <c r="DH53" t="inlineStr">
        <is>
          <t>N1L52</t>
        </is>
      </c>
      <c r="DI53" t="inlineStr">
        <is>
          <t>N1L52 — km de conductor/fase aéreo urbano - Desnudo - Cobre - calibre 750</t>
        </is>
      </c>
      <c r="DK53" t="inlineStr">
        <is>
          <t>Bangladés</t>
        </is>
      </c>
      <c r="DL53" t="inlineStr">
        <is>
          <t>BDT</t>
        </is>
      </c>
      <c r="DN53" t="inlineStr">
        <is>
          <t>N4S51</t>
        </is>
      </c>
      <c r="DO53" t="inlineStr">
        <is>
          <t>N4</t>
        </is>
      </c>
    </row>
    <row r="54">
      <c r="D54" t="inlineStr">
        <is>
          <t>GYD</t>
        </is>
      </c>
      <c r="E54" t="inlineStr">
        <is>
          <t>GYD</t>
        </is>
      </c>
      <c r="G54" t="inlineStr">
        <is>
          <t>BB</t>
        </is>
      </c>
      <c r="H54" t="inlineStr">
        <is>
          <t>Barbados</t>
        </is>
      </c>
      <c r="BF54" t="inlineStr">
        <is>
          <t>N4S52</t>
        </is>
      </c>
      <c r="BG54" t="inlineStr">
        <is>
          <t>N4S52 — BAHÍA DE TRANSFERENCIA CONFIGURACIÓN BARRA PRINCIPAL Y TRANSFERENCIA - TIPO CONVEN</t>
        </is>
      </c>
      <c r="BI54" t="inlineStr">
        <is>
          <t>N4S52</t>
        </is>
      </c>
      <c r="BJ54" t="inlineStr">
        <is>
          <t>N4S52 — BAHÍA DE TRANSFERENCIA CONFIGURACIÓN BARRA PRINCIPAL Y TRANSFERENCIA - TIPO CONVEN</t>
        </is>
      </c>
      <c r="BL54" t="inlineStr">
        <is>
          <t>N3L114</t>
        </is>
      </c>
      <c r="BM54" t="inlineStr">
        <is>
          <t>N3L114 — Cobre aislado XLP o  EPR, 35 kV- 2/0 AWG</t>
        </is>
      </c>
      <c r="BO54" t="inlineStr">
        <is>
          <t>N3EQ25</t>
        </is>
      </c>
      <c r="BP54" t="inlineStr">
        <is>
          <t>N3EQ25 — INDICADOR FALLA SUBTERRANEO - N3</t>
        </is>
      </c>
      <c r="BU54" t="inlineStr">
        <is>
          <t>N1P53</t>
        </is>
      </c>
      <c r="BV54" t="inlineStr">
        <is>
          <t>N1P53 — Poste de madera - 10 m - urbano- suspensión - red trenzada</t>
        </is>
      </c>
      <c r="BX54" t="inlineStr">
        <is>
          <t>N1T53</t>
        </is>
      </c>
      <c r="BY54" t="inlineStr">
        <is>
          <t>N1T53 — Transformador Aéreo Trifásico rural de 150 kVA</t>
        </is>
      </c>
      <c r="CA54" t="inlineStr">
        <is>
          <t>N3T6</t>
        </is>
      </c>
      <c r="CB54" t="inlineStr">
        <is>
          <t>N3T6 — Transformador trifásico (OLTC) lado de alta en el nivel 3 capacidad final de 21 a 3</t>
        </is>
      </c>
      <c r="CM54" t="inlineStr">
        <is>
          <t>N3L124</t>
        </is>
      </c>
      <c r="CN54" t="inlineStr">
        <is>
          <t>N3L124 — Cable de Guarda</t>
        </is>
      </c>
      <c r="CY54" t="inlineStr">
        <is>
          <t>N1P53</t>
        </is>
      </c>
      <c r="CZ54" t="inlineStr">
        <is>
          <t>N1P53 — Poste de madera - 10 m - urbano- suspensión - red trenzada</t>
        </is>
      </c>
      <c r="DH54" t="inlineStr">
        <is>
          <t>N1L53</t>
        </is>
      </c>
      <c r="DI54" t="inlineStr">
        <is>
          <t>N1L53 — km de conductor/fase aéreo urbano - Trenzado - Aluminio - calibre &lt; 6</t>
        </is>
      </c>
      <c r="DK54" t="inlineStr">
        <is>
          <t>Barbados</t>
        </is>
      </c>
      <c r="DL54" t="inlineStr">
        <is>
          <t>BBD</t>
        </is>
      </c>
      <c r="DN54" t="inlineStr">
        <is>
          <t>N4S52</t>
        </is>
      </c>
      <c r="DO54" t="inlineStr">
        <is>
          <t>N4</t>
        </is>
      </c>
    </row>
    <row r="55">
      <c r="D55" t="inlineStr">
        <is>
          <t>HKD</t>
        </is>
      </c>
      <c r="E55" t="inlineStr">
        <is>
          <t>HKD</t>
        </is>
      </c>
      <c r="G55" t="inlineStr">
        <is>
          <t>BH</t>
        </is>
      </c>
      <c r="H55" t="inlineStr">
        <is>
          <t>Baréin</t>
        </is>
      </c>
      <c r="BF55" t="inlineStr">
        <is>
          <t>N4S53</t>
        </is>
      </c>
      <c r="BG55" t="inlineStr">
        <is>
          <t>N4S53 — BAHÍA DE ACOPLE CONFIGURACIONES CON DOBLE BARRA</t>
        </is>
      </c>
      <c r="BI55" t="inlineStr">
        <is>
          <t>N4S53</t>
        </is>
      </c>
      <c r="BJ55" t="inlineStr">
        <is>
          <t>N4S53 — BAHÍA DE ACOPLE CONFIGURACIONES CON DOBLE BARRA</t>
        </is>
      </c>
      <c r="BL55" t="inlineStr">
        <is>
          <t>N3L115</t>
        </is>
      </c>
      <c r="BM55" t="inlineStr">
        <is>
          <t>N3L115 — Cobre aislado XLP o  EPR, 35 kV- 3/0 AWG</t>
        </is>
      </c>
      <c r="BO55" t="inlineStr">
        <is>
          <t>N3EQ26</t>
        </is>
      </c>
      <c r="BP55" t="inlineStr">
        <is>
          <t>N3EQ26 — TRANSFORMADOR DE TENSIÓN (Pedestal) - N3</t>
        </is>
      </c>
      <c r="BU55" t="inlineStr">
        <is>
          <t>N1P54</t>
        </is>
      </c>
      <c r="BV55" t="inlineStr">
        <is>
          <t>N1P54 — Poste de madera - 12 m - urbano- suspensión - red trenzada</t>
        </is>
      </c>
      <c r="BX55" t="inlineStr">
        <is>
          <t>N1T54</t>
        </is>
      </c>
      <c r="BY55" t="inlineStr">
        <is>
          <t>N1T54 — Transformador Pedestal Trifásico rural de 45 kVA</t>
        </is>
      </c>
      <c r="CA55" t="inlineStr">
        <is>
          <t>N3T7</t>
        </is>
      </c>
      <c r="CB55" t="inlineStr">
        <is>
          <t>N3T7 — Transformador trifásico (OLTC) lado de alta en el nivel 3 capacidad final mayor a 3</t>
        </is>
      </c>
      <c r="CM55" t="inlineStr">
        <is>
          <t>N2L80</t>
        </is>
      </c>
      <c r="CN55" t="inlineStr">
        <is>
          <t>N2L80 — Conductor ACSR 4 AWG</t>
        </is>
      </c>
      <c r="CY55" t="inlineStr">
        <is>
          <t>N1P54</t>
        </is>
      </c>
      <c r="CZ55" t="inlineStr">
        <is>
          <t>N1P54 — Poste de madera - 12 m - urbano- suspensión - red trenzada</t>
        </is>
      </c>
      <c r="DH55" t="inlineStr">
        <is>
          <t>N1L54</t>
        </is>
      </c>
      <c r="DI55" t="inlineStr">
        <is>
          <t>N1L54 — km de conductor/fase aéreo urbano - Trenzado - Aluminio - calibre 4</t>
        </is>
      </c>
      <c r="DK55" t="inlineStr">
        <is>
          <t>Baréin</t>
        </is>
      </c>
      <c r="DL55" t="inlineStr">
        <is>
          <t>BHD</t>
        </is>
      </c>
      <c r="DN55" t="inlineStr">
        <is>
          <t>N4S53</t>
        </is>
      </c>
      <c r="DO55" t="inlineStr">
        <is>
          <t>N4</t>
        </is>
      </c>
    </row>
    <row r="56">
      <c r="D56" t="inlineStr">
        <is>
          <t>HNL</t>
        </is>
      </c>
      <c r="E56" t="inlineStr">
        <is>
          <t>HNL</t>
        </is>
      </c>
      <c r="G56" t="inlineStr">
        <is>
          <t>BZ</t>
        </is>
      </c>
      <c r="H56" t="inlineStr">
        <is>
          <t>Belice</t>
        </is>
      </c>
      <c r="BF56" t="inlineStr">
        <is>
          <t>N4S54</t>
        </is>
      </c>
      <c r="BG56" t="inlineStr">
        <is>
          <t>N4S54 — BAHÍA DE SECCIONAMIENTO CONFIGURACIONES BARRA SENCILLA</t>
        </is>
      </c>
      <c r="BI56" t="inlineStr">
        <is>
          <t>N4S54</t>
        </is>
      </c>
      <c r="BJ56" t="inlineStr">
        <is>
          <t>N4S54 — BAHÍA DE SECCIONAMIENTO CONFIGURACIONES BARRA SENCILLA</t>
        </is>
      </c>
      <c r="BL56" t="inlineStr">
        <is>
          <t>N3L116</t>
        </is>
      </c>
      <c r="BM56" t="inlineStr">
        <is>
          <t>N3L116 — Cobre aislado XLP o  EPR, 35 kV- 4/0 AWG</t>
        </is>
      </c>
      <c r="BO56" t="inlineStr">
        <is>
          <t>N3EQ27</t>
        </is>
      </c>
      <c r="BP56" t="inlineStr">
        <is>
          <t>N3EQ27 — TRANSFORMADOR DE CORRIENTE - N3</t>
        </is>
      </c>
      <c r="BU56" t="inlineStr">
        <is>
          <t>N1P55</t>
        </is>
      </c>
      <c r="BV56" t="inlineStr">
        <is>
          <t>N1P55 — Poste de metálico - 8 m -urbano- suspensión - red trenzada</t>
        </is>
      </c>
      <c r="BX56" t="inlineStr">
        <is>
          <t>N1T55</t>
        </is>
      </c>
      <c r="BY56" t="inlineStr">
        <is>
          <t>N1T55 — Transformador Pedestal Trifásico rural de 75 kVA</t>
        </is>
      </c>
      <c r="CA56" t="inlineStr">
        <is>
          <t>OTRA</t>
        </is>
      </c>
      <c r="CB56" t="inlineStr">
        <is>
          <t>OTRA — Otra (precisar en Observaciones)</t>
        </is>
      </c>
      <c r="CM56" t="inlineStr">
        <is>
          <t>N2L81</t>
        </is>
      </c>
      <c r="CN56" t="inlineStr">
        <is>
          <t>N2L81 — Conductor ACSR 2 AWG</t>
        </is>
      </c>
      <c r="CY56" t="inlineStr">
        <is>
          <t>N1P55</t>
        </is>
      </c>
      <c r="CZ56" t="inlineStr">
        <is>
          <t>N1P55 — Poste de metálico - 8 m -urbano- suspensión - red trenzada</t>
        </is>
      </c>
      <c r="DH56" t="inlineStr">
        <is>
          <t>N1L55</t>
        </is>
      </c>
      <c r="DI56" t="inlineStr">
        <is>
          <t>N1L55 — km de conductor/fase aéreo urbano - Trenzado - Aluminio - calibre 2</t>
        </is>
      </c>
      <c r="DK56" t="inlineStr">
        <is>
          <t>Belice</t>
        </is>
      </c>
      <c r="DL56" t="inlineStr">
        <is>
          <t>BZD</t>
        </is>
      </c>
      <c r="DN56" t="inlineStr">
        <is>
          <t>N4S54</t>
        </is>
      </c>
      <c r="DO56" t="inlineStr">
        <is>
          <t>N4</t>
        </is>
      </c>
    </row>
    <row r="57">
      <c r="D57" t="inlineStr">
        <is>
          <t>HRK</t>
        </is>
      </c>
      <c r="E57" t="inlineStr">
        <is>
          <t>HRK</t>
        </is>
      </c>
      <c r="G57" t="inlineStr">
        <is>
          <t>BJ</t>
        </is>
      </c>
      <c r="H57" t="inlineStr">
        <is>
          <t>Benín</t>
        </is>
      </c>
      <c r="BF57" t="inlineStr">
        <is>
          <t>N4S55</t>
        </is>
      </c>
      <c r="BG57" t="inlineStr">
        <is>
          <t>N4S55 — BAHÍA DE SECCIONAMIENTO CONFIGURACIONES CON DOBLE BARRA</t>
        </is>
      </c>
      <c r="BI57" t="inlineStr">
        <is>
          <t>N4S55</t>
        </is>
      </c>
      <c r="BJ57" t="inlineStr">
        <is>
          <t>N4S55 — BAHÍA DE SECCIONAMIENTO CONFIGURACIONES CON DOBLE BARRA</t>
        </is>
      </c>
      <c r="BL57" t="inlineStr">
        <is>
          <t>N3L117</t>
        </is>
      </c>
      <c r="BM57" t="inlineStr">
        <is>
          <t>N3L117 — Cobre aislado XLP o  EPR, 35 kV- 250 kcmil</t>
        </is>
      </c>
      <c r="BO57" t="inlineStr">
        <is>
          <t>N4EQ2</t>
        </is>
      </c>
      <c r="BP57" t="inlineStr">
        <is>
          <t>N4EQ2 — TRANSFORMADOR DE TENSIÓN - N4</t>
        </is>
      </c>
      <c r="BU57" t="inlineStr">
        <is>
          <t>N1P56</t>
        </is>
      </c>
      <c r="BV57" t="inlineStr">
        <is>
          <t>N1P56 — Poste de metálico - 10 m - urbano- suspensión - red trenzada</t>
        </is>
      </c>
      <c r="BX57" t="inlineStr">
        <is>
          <t>N1T56</t>
        </is>
      </c>
      <c r="BY57" t="inlineStr">
        <is>
          <t>N1T56 — Transformador Pedestal Trifásico rural de 112,5 kVA</t>
        </is>
      </c>
      <c r="CM57" t="inlineStr">
        <is>
          <t>N2L82</t>
        </is>
      </c>
      <c r="CN57" t="inlineStr">
        <is>
          <t>N2L82 — Conductor ACSR 1 AWG</t>
        </is>
      </c>
      <c r="CY57" t="inlineStr">
        <is>
          <t>N1P56</t>
        </is>
      </c>
      <c r="CZ57" t="inlineStr">
        <is>
          <t>N1P56 — Poste de metálico - 10 m - urbano- suspensión - red trenzada</t>
        </is>
      </c>
      <c r="DH57" t="inlineStr">
        <is>
          <t>N1L56</t>
        </is>
      </c>
      <c r="DI57" t="inlineStr">
        <is>
          <t>N1L56 — km de conductor/fase aéreo urbano - Trenzado - Aluminio - calibre  1/0</t>
        </is>
      </c>
      <c r="DK57" t="inlineStr">
        <is>
          <t>Benín</t>
        </is>
      </c>
      <c r="DL57" t="inlineStr">
        <is>
          <t>XOF</t>
        </is>
      </c>
      <c r="DN57" t="inlineStr">
        <is>
          <t>N4S55</t>
        </is>
      </c>
      <c r="DO57" t="inlineStr">
        <is>
          <t>N4</t>
        </is>
      </c>
    </row>
    <row r="58">
      <c r="D58" t="inlineStr">
        <is>
          <t>HUF</t>
        </is>
      </c>
      <c r="E58" t="inlineStr">
        <is>
          <t>HUF</t>
        </is>
      </c>
      <c r="G58" t="inlineStr">
        <is>
          <t>BM</t>
        </is>
      </c>
      <c r="H58" t="inlineStr">
        <is>
          <t>Bermudas</t>
        </is>
      </c>
      <c r="BF58" t="inlineStr">
        <is>
          <t>N4S56</t>
        </is>
      </c>
      <c r="BG58" t="inlineStr">
        <is>
          <t>N4S56 — BAHÍA DE MANIOBRA - TIPO ENCAPSULADA (SF6)</t>
        </is>
      </c>
      <c r="BI58" t="inlineStr">
        <is>
          <t>N4S56</t>
        </is>
      </c>
      <c r="BJ58" t="inlineStr">
        <is>
          <t>N4S56 — BAHÍA DE MANIOBRA - TIPO ENCAPSULADA (SF6)</t>
        </is>
      </c>
      <c r="BL58" t="inlineStr">
        <is>
          <t>N3L118</t>
        </is>
      </c>
      <c r="BM58" t="inlineStr">
        <is>
          <t>N3L118 — Cobre aislado XLP o  EPR, 35 kV- 300 kcmil</t>
        </is>
      </c>
      <c r="BO58" t="inlineStr">
        <is>
          <t>N4EQ4</t>
        </is>
      </c>
      <c r="BP58" t="inlineStr">
        <is>
          <t>N4EQ4 — UNIDAD DE CALIDAD DE POTENCIA (PQ) CREG 024 DE 2005</t>
        </is>
      </c>
      <c r="BU58" t="inlineStr">
        <is>
          <t>N1P57</t>
        </is>
      </c>
      <c r="BV58" t="inlineStr">
        <is>
          <t>N1P57 — Poste de metálico - 12 m - urbano- suspensión - red trenzada</t>
        </is>
      </c>
      <c r="BX58" t="inlineStr">
        <is>
          <t>N1T57</t>
        </is>
      </c>
      <c r="BY58" t="inlineStr">
        <is>
          <t>N1T57 — Transformador Pedestal Trifásico rural de 225 kVA</t>
        </is>
      </c>
      <c r="CM58" t="inlineStr">
        <is>
          <t>N2L83</t>
        </is>
      </c>
      <c r="CN58" t="inlineStr">
        <is>
          <t>N2L83 — Conductor ACSR 1/0 AWG</t>
        </is>
      </c>
      <c r="CY58" t="inlineStr">
        <is>
          <t>N1P57</t>
        </is>
      </c>
      <c r="CZ58" t="inlineStr">
        <is>
          <t>N1P57 — Poste de metálico - 12 m - urbano- suspensión - red trenzada</t>
        </is>
      </c>
      <c r="DH58" t="inlineStr">
        <is>
          <t>N1L57</t>
        </is>
      </c>
      <c r="DI58" t="inlineStr">
        <is>
          <t>N1L57 — km de conductor/fase aéreo urbano - Trenzado - Aluminio - calibre  2/0</t>
        </is>
      </c>
      <c r="DK58" t="inlineStr">
        <is>
          <t>Bermudas</t>
        </is>
      </c>
      <c r="DL58" t="inlineStr">
        <is>
          <t>BMD</t>
        </is>
      </c>
      <c r="DN58" t="inlineStr">
        <is>
          <t>N4S56</t>
        </is>
      </c>
      <c r="DO58" t="inlineStr">
        <is>
          <t>N4</t>
        </is>
      </c>
    </row>
    <row r="59">
      <c r="D59" t="inlineStr">
        <is>
          <t>IDR</t>
        </is>
      </c>
      <c r="E59" t="inlineStr">
        <is>
          <t>IDR</t>
        </is>
      </c>
      <c r="G59" t="inlineStr">
        <is>
          <t>BY</t>
        </is>
      </c>
      <c r="H59" t="inlineStr">
        <is>
          <t>Bielorrusia</t>
        </is>
      </c>
      <c r="BF59" t="inlineStr">
        <is>
          <t>N4S57</t>
        </is>
      </c>
      <c r="BG59" t="inlineStr">
        <is>
          <t>N4S57 — MÓDULO DE BARRAJE TIPO 1 - CONFIGURACIÓN BARRA DOBLE CON SECCIONADOR DE TRANSFEREN</t>
        </is>
      </c>
      <c r="BI59" t="inlineStr">
        <is>
          <t>N4S57</t>
        </is>
      </c>
      <c r="BJ59" t="inlineStr">
        <is>
          <t>N4S57 — MÓDULO DE BARRAJE TIPO 1 - CONFIGURACIÓN BARRA DOBLE CON SECCIONADOR DE TRANSFEREN</t>
        </is>
      </c>
      <c r="BL59" t="inlineStr">
        <is>
          <t>N3L119</t>
        </is>
      </c>
      <c r="BM59" t="inlineStr">
        <is>
          <t>N3L119 — Cobre aislado XLP o  EPR, 35 kV- 350 kcmil</t>
        </is>
      </c>
      <c r="BO59" t="inlineStr">
        <is>
          <t>N5EQ1</t>
        </is>
      </c>
      <c r="BP59" t="inlineStr">
        <is>
          <t>N5EQ1 — TRANSFORMADOR DE TENSIÓN - 230 kV</t>
        </is>
      </c>
      <c r="BU59" t="inlineStr">
        <is>
          <t>N1P58</t>
        </is>
      </c>
      <c r="BV59" t="inlineStr">
        <is>
          <t>N1P58 — Poste de fibra de vidrio - 8 m - urbano- suspensión - red trenzada</t>
        </is>
      </c>
      <c r="BX59" t="inlineStr">
        <is>
          <t>N1T58</t>
        </is>
      </c>
      <c r="BY59" t="inlineStr">
        <is>
          <t>N1T58 — Transformador Pedestal Trifásico rural de 250 kVA</t>
        </is>
      </c>
      <c r="CM59" t="inlineStr">
        <is>
          <t>N2L84</t>
        </is>
      </c>
      <c r="CN59" t="inlineStr">
        <is>
          <t>N2L84 — Conductor ACSR 2/0 AWG</t>
        </is>
      </c>
      <c r="CY59" t="inlineStr">
        <is>
          <t>N1P58</t>
        </is>
      </c>
      <c r="CZ59" t="inlineStr">
        <is>
          <t>N1P58 — Poste de fibra de vidrio - 8 m - urbano- suspensión - red trenzada</t>
        </is>
      </c>
      <c r="DH59" t="inlineStr">
        <is>
          <t>N1L58</t>
        </is>
      </c>
      <c r="DI59" t="inlineStr">
        <is>
          <t>N1L58 — km de conductor/fase aéreo urbano - Trenzado - Aluminio - calibre  4/0</t>
        </is>
      </c>
      <c r="DK59" t="inlineStr">
        <is>
          <t>Bielorrusia</t>
        </is>
      </c>
      <c r="DL59" t="inlineStr">
        <is>
          <t>BYN</t>
        </is>
      </c>
      <c r="DN59" t="inlineStr">
        <is>
          <t>N4S57</t>
        </is>
      </c>
      <c r="DO59" t="inlineStr">
        <is>
          <t>N4</t>
        </is>
      </c>
    </row>
    <row r="60">
      <c r="D60" t="inlineStr">
        <is>
          <t>ILS</t>
        </is>
      </c>
      <c r="E60" t="inlineStr">
        <is>
          <t>ILS</t>
        </is>
      </c>
      <c r="G60" t="inlineStr">
        <is>
          <t>BO</t>
        </is>
      </c>
      <c r="H60" t="inlineStr">
        <is>
          <t>Bolivia</t>
        </is>
      </c>
      <c r="BF60" t="inlineStr">
        <is>
          <t>N4S58</t>
        </is>
      </c>
      <c r="BG60" t="inlineStr">
        <is>
          <t>N4S58 — MÓDULO DE BARRAJE TIPO 2 - CONFIGURACIÓN BARRA DOBLE CON SECCIONADOR DE TRANSFEREN</t>
        </is>
      </c>
      <c r="BI60" t="inlineStr">
        <is>
          <t>N4S58</t>
        </is>
      </c>
      <c r="BJ60" t="inlineStr">
        <is>
          <t>N4S58 — MÓDULO DE BARRAJE TIPO 2 - CONFIGURACIÓN BARRA DOBLE CON SECCIONADOR DE TRANSFEREN</t>
        </is>
      </c>
      <c r="BL60" t="inlineStr">
        <is>
          <t>N3L120</t>
        </is>
      </c>
      <c r="BM60" t="inlineStr">
        <is>
          <t>N3L120 — Cobre aislado XLP o  EPR, 35 kV- 400 kcmil</t>
        </is>
      </c>
      <c r="BO60" t="inlineStr">
        <is>
          <t>N6EQ1</t>
        </is>
      </c>
      <c r="BP60" t="inlineStr">
        <is>
          <t>N6EQ1 — TRANSFORMADOR DE TENSIÓN - 500 kV</t>
        </is>
      </c>
      <c r="BU60" t="inlineStr">
        <is>
          <t>N1P59</t>
        </is>
      </c>
      <c r="BV60" t="inlineStr">
        <is>
          <t>N1P59 — Poste de fibra de vidrio - 10 m - urbano- suspensión - red trenzada</t>
        </is>
      </c>
      <c r="BX60" t="inlineStr">
        <is>
          <t>N1T59</t>
        </is>
      </c>
      <c r="BY60" t="inlineStr">
        <is>
          <t>N1T59 — Transformador Pedestal Trifásico rural de 300 kVA</t>
        </is>
      </c>
      <c r="CM60" t="inlineStr">
        <is>
          <t>N2L85</t>
        </is>
      </c>
      <c r="CN60" t="inlineStr">
        <is>
          <t>N2L85 — Conductor ACSR 3/0 AWG</t>
        </is>
      </c>
      <c r="CY60" t="inlineStr">
        <is>
          <t>N1P59</t>
        </is>
      </c>
      <c r="CZ60" t="inlineStr">
        <is>
          <t>N1P59 — Poste de fibra de vidrio - 10 m - urbano- suspensión - red trenzada</t>
        </is>
      </c>
      <c r="DH60" t="inlineStr">
        <is>
          <t>N1L59</t>
        </is>
      </c>
      <c r="DI60" t="inlineStr">
        <is>
          <t>N1L59 — km de conductor/fase aéreo urbano - Trenzado - Cobre - calibre 12</t>
        </is>
      </c>
      <c r="DK60" t="inlineStr">
        <is>
          <t>Bolivia</t>
        </is>
      </c>
      <c r="DL60" t="inlineStr">
        <is>
          <t>BOB</t>
        </is>
      </c>
      <c r="DN60" t="inlineStr">
        <is>
          <t>N4S58</t>
        </is>
      </c>
      <c r="DO60" t="inlineStr">
        <is>
          <t>N4</t>
        </is>
      </c>
    </row>
    <row r="61">
      <c r="D61" t="inlineStr">
        <is>
          <t>INR</t>
        </is>
      </c>
      <c r="E61" t="inlineStr">
        <is>
          <t>INR</t>
        </is>
      </c>
      <c r="G61" t="inlineStr">
        <is>
          <t>BA</t>
        </is>
      </c>
      <c r="H61" t="inlineStr">
        <is>
          <t>Bosnia y Herzegovina</t>
        </is>
      </c>
      <c r="BF61" t="inlineStr">
        <is>
          <t>N4S59</t>
        </is>
      </c>
      <c r="BG61" t="inlineStr">
        <is>
          <t>N4S59 — MÓDULO DE BARRAJE TIPO 3 - CONFIGURACIÓN BARRA DOBLE CON SECCIONADOR DE TRANSFEREN</t>
        </is>
      </c>
      <c r="BI61" t="inlineStr">
        <is>
          <t>N4S59</t>
        </is>
      </c>
      <c r="BJ61" t="inlineStr">
        <is>
          <t>N4S59 — MÓDULO DE BARRAJE TIPO 3 - CONFIGURACIÓN BARRA DOBLE CON SECCIONADOR DE TRANSFEREN</t>
        </is>
      </c>
      <c r="BL61" t="inlineStr">
        <is>
          <t>N3L121</t>
        </is>
      </c>
      <c r="BM61" t="inlineStr">
        <is>
          <t>N3L121 — Cobre aislado XLP o  EPR, 35 kV- 500 kcmil</t>
        </is>
      </c>
      <c r="BO61" t="inlineStr">
        <is>
          <t>OTRA</t>
        </is>
      </c>
      <c r="BP61" t="inlineStr">
        <is>
          <t>OTRA — Otra (precisar en Observaciones)</t>
        </is>
      </c>
      <c r="BU61" t="inlineStr">
        <is>
          <t>N1P60</t>
        </is>
      </c>
      <c r="BV61" t="inlineStr">
        <is>
          <t>N1P60 — Poste de fibra de vidrio - 12 m - urbano- suspensión - red trenzada</t>
        </is>
      </c>
      <c r="BX61" t="inlineStr">
        <is>
          <t>N1T60</t>
        </is>
      </c>
      <c r="BY61" t="inlineStr">
        <is>
          <t>N1T60 — Transformador Pedestal Trifásico rural de 400 kVA</t>
        </is>
      </c>
      <c r="CM61" t="inlineStr">
        <is>
          <t>N2L86</t>
        </is>
      </c>
      <c r="CN61" t="inlineStr">
        <is>
          <t>N2L86 — Conductor ACSR 4/0 AWG</t>
        </is>
      </c>
      <c r="CY61" t="inlineStr">
        <is>
          <t>N1P60</t>
        </is>
      </c>
      <c r="CZ61" t="inlineStr">
        <is>
          <t>N1P60 — Poste de fibra de vidrio - 12 m - urbano- suspensión - red trenzada</t>
        </is>
      </c>
      <c r="DH61" t="inlineStr">
        <is>
          <t>N1L60</t>
        </is>
      </c>
      <c r="DI61" t="inlineStr">
        <is>
          <t>N1L60 — km de conductor/fase aéreo urbano - Trenzado - Cobre - calibre 10</t>
        </is>
      </c>
      <c r="DK61" t="inlineStr">
        <is>
          <t>Bosnia y Herzegovina</t>
        </is>
      </c>
      <c r="DL61" t="inlineStr">
        <is>
          <t>BAM</t>
        </is>
      </c>
      <c r="DN61" t="inlineStr">
        <is>
          <t>N4S59</t>
        </is>
      </c>
      <c r="DO61" t="inlineStr">
        <is>
          <t>N4</t>
        </is>
      </c>
    </row>
    <row r="62">
      <c r="D62" t="inlineStr">
        <is>
          <t>IQD</t>
        </is>
      </c>
      <c r="E62" t="inlineStr">
        <is>
          <t>IQD</t>
        </is>
      </c>
      <c r="G62" t="inlineStr">
        <is>
          <t>BW</t>
        </is>
      </c>
      <c r="H62" t="inlineStr">
        <is>
          <t>Botsuana</t>
        </is>
      </c>
      <c r="BF62" t="inlineStr">
        <is>
          <t>N4S60</t>
        </is>
      </c>
      <c r="BG62" t="inlineStr">
        <is>
          <t>N4S60 — MÓDULO DE BARRAJE TIPO 4 - CONFIGURACIÓN BARRA DOBLE CON SECCIONADOR DE TRANSFEREN</t>
        </is>
      </c>
      <c r="BI62" t="inlineStr">
        <is>
          <t>N4S60</t>
        </is>
      </c>
      <c r="BJ62" t="inlineStr">
        <is>
          <t>N4S60 — MÓDULO DE BARRAJE TIPO 4 - CONFIGURACIÓN BARRA DOBLE CON SECCIONADOR DE TRANSFEREN</t>
        </is>
      </c>
      <c r="BL62" t="inlineStr">
        <is>
          <t>N3L122</t>
        </is>
      </c>
      <c r="BM62" t="inlineStr">
        <is>
          <t>N3L122 — Cobre aislado XLP o  EPR, 35 kV- 600 kcmil</t>
        </is>
      </c>
      <c r="BU62" t="inlineStr">
        <is>
          <t>N1P61</t>
        </is>
      </c>
      <c r="BV62" t="inlineStr">
        <is>
          <t>N1P61 — Poste de concreto - 8 m - rural- suspensión - red trenzada</t>
        </is>
      </c>
      <c r="BX62" t="inlineStr">
        <is>
          <t>N1T61</t>
        </is>
      </c>
      <c r="BY62" t="inlineStr">
        <is>
          <t>N1T61 — Transformador Pedestal Trifásico rural de 500 kVA</t>
        </is>
      </c>
      <c r="CM62" t="inlineStr">
        <is>
          <t>N2L87</t>
        </is>
      </c>
      <c r="CN62" t="inlineStr">
        <is>
          <t>N2L87 — Conductor ACSR 266 kcmil</t>
        </is>
      </c>
      <c r="CY62" t="inlineStr">
        <is>
          <t>N1P61</t>
        </is>
      </c>
      <c r="CZ62" t="inlineStr">
        <is>
          <t>N1P61 — Poste de concreto - 8 m - rural- suspensión - red trenzada</t>
        </is>
      </c>
      <c r="DH62" t="inlineStr">
        <is>
          <t>N1L61</t>
        </is>
      </c>
      <c r="DI62" t="inlineStr">
        <is>
          <t>N1L61 — km de conductor/fase aéreo urbano - Trenzado - Cobre - calibre 8</t>
        </is>
      </c>
      <c r="DK62" t="inlineStr">
        <is>
          <t>Botsuana</t>
        </is>
      </c>
      <c r="DL62" t="inlineStr">
        <is>
          <t>BWP</t>
        </is>
      </c>
      <c r="DN62" t="inlineStr">
        <is>
          <t>N4S60</t>
        </is>
      </c>
      <c r="DO62" t="inlineStr">
        <is>
          <t>N4</t>
        </is>
      </c>
    </row>
    <row r="63">
      <c r="D63" t="inlineStr">
        <is>
          <t>IRR</t>
        </is>
      </c>
      <c r="E63" t="inlineStr">
        <is>
          <t>IRR</t>
        </is>
      </c>
      <c r="G63" t="inlineStr">
        <is>
          <t>BN</t>
        </is>
      </c>
      <c r="H63" t="inlineStr">
        <is>
          <t>Brunéi</t>
        </is>
      </c>
      <c r="BF63" t="inlineStr">
        <is>
          <t>N4S61</t>
        </is>
      </c>
      <c r="BG63" t="inlineStr">
        <is>
          <t>N4S61 — MÓDULO COMÚN/BAHÍA TIPO 1 (1 A 4 BAHÍAS) - TIPO ENCAPSULADA - CUALQUIER CONFIGURAC</t>
        </is>
      </c>
      <c r="BI63" t="inlineStr">
        <is>
          <t>N4S61</t>
        </is>
      </c>
      <c r="BJ63" t="inlineStr">
        <is>
          <t>N4S61 — MÓDULO COMÚN/BAHÍA TIPO 1 (1 A 4 BAHÍAS) - TIPO ENCAPSULADA - CUALQUIER CONFIGURAC</t>
        </is>
      </c>
      <c r="BL63" t="inlineStr">
        <is>
          <t>N3L123</t>
        </is>
      </c>
      <c r="BM63" t="inlineStr">
        <is>
          <t>N3L123 — Cobre aislado XLP o  EPR, 35 kV- 750 kcmil</t>
        </is>
      </c>
      <c r="BU63" t="inlineStr">
        <is>
          <t>N1P62</t>
        </is>
      </c>
      <c r="BV63" t="inlineStr">
        <is>
          <t>N1P62 — Poste de concreto -10 m - rural- suspensión - red trenzada</t>
        </is>
      </c>
      <c r="BX63" t="inlineStr">
        <is>
          <t>N1T62</t>
        </is>
      </c>
      <c r="BY63" t="inlineStr">
        <is>
          <t>N1T62 — Transformador Pedestal Trifásico rural de 630 kVA</t>
        </is>
      </c>
      <c r="CM63" t="inlineStr">
        <is>
          <t>N2L88</t>
        </is>
      </c>
      <c r="CN63" t="inlineStr">
        <is>
          <t>N2L88 — Conductor ACSR 336 kcmil</t>
        </is>
      </c>
      <c r="CY63" t="inlineStr">
        <is>
          <t>N1P62</t>
        </is>
      </c>
      <c r="CZ63" t="inlineStr">
        <is>
          <t>N1P62 — Poste de concreto -10 m - rural- suspensión - red trenzada</t>
        </is>
      </c>
      <c r="DH63" t="inlineStr">
        <is>
          <t>N1L62</t>
        </is>
      </c>
      <c r="DI63" t="inlineStr">
        <is>
          <t>N1L62 — km de conductor/fase aéreo urbano - Trenzado - Cobre - calibre 6</t>
        </is>
      </c>
      <c r="DK63" t="inlineStr">
        <is>
          <t>Brunéi</t>
        </is>
      </c>
      <c r="DL63" t="inlineStr">
        <is>
          <t>BND</t>
        </is>
      </c>
      <c r="DN63" t="inlineStr">
        <is>
          <t>N4S61</t>
        </is>
      </c>
      <c r="DO63" t="inlineStr">
        <is>
          <t>N4</t>
        </is>
      </c>
    </row>
    <row r="64">
      <c r="D64" t="inlineStr">
        <is>
          <t>ISK</t>
        </is>
      </c>
      <c r="E64" t="inlineStr">
        <is>
          <t>ISK</t>
        </is>
      </c>
      <c r="G64" t="inlineStr">
        <is>
          <t>BG</t>
        </is>
      </c>
      <c r="H64" t="inlineStr">
        <is>
          <t>Bulgaria</t>
        </is>
      </c>
      <c r="BF64" t="inlineStr">
        <is>
          <t>N4S62</t>
        </is>
      </c>
      <c r="BG64" t="inlineStr">
        <is>
          <t>N4S62 — MÓDULO COMÚN/BAHÍA TIPO 2 (5 A 8 BAHÍAS) - TIPO ENCAPSULADA - CUALQUIER CONFIGURAC</t>
        </is>
      </c>
      <c r="BI64" t="inlineStr">
        <is>
          <t>N4S62</t>
        </is>
      </c>
      <c r="BJ64" t="inlineStr">
        <is>
          <t>N4S62 — MÓDULO COMÚN/BAHÍA TIPO 2 (5 A 8 BAHÍAS) - TIPO ENCAPSULADA - CUALQUIER CONFIGURAC</t>
        </is>
      </c>
      <c r="BL64" t="inlineStr">
        <is>
          <t>N3L124</t>
        </is>
      </c>
      <c r="BM64" t="inlineStr">
        <is>
          <t>N3L124 — Cable de Guarda</t>
        </is>
      </c>
      <c r="BU64" t="inlineStr">
        <is>
          <t>N1P63</t>
        </is>
      </c>
      <c r="BV64" t="inlineStr">
        <is>
          <t>N1P63 — Poste de concreto - 12 m - rural- suspensión - red trenzada</t>
        </is>
      </c>
      <c r="BX64" t="inlineStr">
        <is>
          <t>N1T63</t>
        </is>
      </c>
      <c r="BY64" t="inlineStr">
        <is>
          <t>N1T63 — Transformador Pedestal Trifásico rural de 1000 kVA</t>
        </is>
      </c>
      <c r="CM64" t="inlineStr">
        <is>
          <t>N2L89</t>
        </is>
      </c>
      <c r="CN64" t="inlineStr">
        <is>
          <t>N2L89 — Conductor ACSR 397 kcmil</t>
        </is>
      </c>
      <c r="CY64" t="inlineStr">
        <is>
          <t>N1P63</t>
        </is>
      </c>
      <c r="CZ64" t="inlineStr">
        <is>
          <t>N1P63 — Poste de concreto - 12 m - rural- suspensión - red trenzada</t>
        </is>
      </c>
      <c r="DH64" t="inlineStr">
        <is>
          <t>N1L63</t>
        </is>
      </c>
      <c r="DI64" t="inlineStr">
        <is>
          <t>N1L63 — km de conductor/fase aéreo urbano - Trenzado - Cobre - calibre 4</t>
        </is>
      </c>
      <c r="DK64" t="inlineStr">
        <is>
          <t>Bulgaria</t>
        </is>
      </c>
      <c r="DL64" t="inlineStr">
        <is>
          <t>BGN</t>
        </is>
      </c>
      <c r="DN64" t="inlineStr">
        <is>
          <t>N4S62</t>
        </is>
      </c>
      <c r="DO64" t="inlineStr">
        <is>
          <t>N4</t>
        </is>
      </c>
    </row>
    <row r="65">
      <c r="D65" t="inlineStr">
        <is>
          <t>JMD</t>
        </is>
      </c>
      <c r="E65" t="inlineStr">
        <is>
          <t>JMD</t>
        </is>
      </c>
      <c r="G65" t="inlineStr">
        <is>
          <t>BF</t>
        </is>
      </c>
      <c r="H65" t="inlineStr">
        <is>
          <t>Burkina Faso</t>
        </is>
      </c>
      <c r="BF65" t="inlineStr">
        <is>
          <t>N4S63</t>
        </is>
      </c>
      <c r="BG65" t="inlineStr">
        <is>
          <t>N4S63 — MÓDULO COMÚN/BAHÍA TIPO 3 (9 A 12 BAHÍAS) - TIPO ENCAPSULADA - CUALQUIER CONFIGURA</t>
        </is>
      </c>
      <c r="BI65" t="inlineStr">
        <is>
          <t>N4S63</t>
        </is>
      </c>
      <c r="BJ65" t="inlineStr">
        <is>
          <t>N4S63 — MÓDULO COMÚN/BAHÍA TIPO 3 (9 A 12 BAHÍAS) - TIPO ENCAPSULADA - CUALQUIER CONFIGURA</t>
        </is>
      </c>
      <c r="BL65" t="inlineStr">
        <is>
          <t>N3L125</t>
        </is>
      </c>
      <c r="BM65" t="inlineStr">
        <is>
          <t>N3L125 — Sistema de puesta a tierra diseño típico</t>
        </is>
      </c>
      <c r="BU65" t="inlineStr">
        <is>
          <t>N1P64</t>
        </is>
      </c>
      <c r="BV65" t="inlineStr">
        <is>
          <t>N1P64 — Poste de madera - 8 m - rural- suspensión - red trenzada</t>
        </is>
      </c>
      <c r="BX65" t="inlineStr">
        <is>
          <t>N1T64</t>
        </is>
      </c>
      <c r="BY65" t="inlineStr">
        <is>
          <t>N1T64 — Transformador Subestación Trifásico  rural de 45 kVA</t>
        </is>
      </c>
      <c r="CM65" t="inlineStr">
        <is>
          <t>N2L90</t>
        </is>
      </c>
      <c r="CN65" t="inlineStr">
        <is>
          <t>N2L90 — Conductor ACSR 477 kcmil</t>
        </is>
      </c>
      <c r="CY65" t="inlineStr">
        <is>
          <t>N1P64</t>
        </is>
      </c>
      <c r="CZ65" t="inlineStr">
        <is>
          <t>N1P64 — Poste de madera - 8 m - rural- suspensión - red trenzada</t>
        </is>
      </c>
      <c r="DH65" t="inlineStr">
        <is>
          <t>N1L64</t>
        </is>
      </c>
      <c r="DI65" t="inlineStr">
        <is>
          <t>N1L64 — km de conductor/fase aéreo urbano - Trenzado - Cobre - calibre 2</t>
        </is>
      </c>
      <c r="DK65" t="inlineStr">
        <is>
          <t>Burkina Faso</t>
        </is>
      </c>
      <c r="DL65" t="inlineStr">
        <is>
          <t>XOF</t>
        </is>
      </c>
      <c r="DN65" t="inlineStr">
        <is>
          <t>N4S63</t>
        </is>
      </c>
      <c r="DO65" t="inlineStr">
        <is>
          <t>N4</t>
        </is>
      </c>
    </row>
    <row r="66">
      <c r="D66" t="inlineStr">
        <is>
          <t>JOD</t>
        </is>
      </c>
      <c r="E66" t="inlineStr">
        <is>
          <t>JOD</t>
        </is>
      </c>
      <c r="G66" t="inlineStr">
        <is>
          <t>BI</t>
        </is>
      </c>
      <c r="H66" t="inlineStr">
        <is>
          <t>Burundi</t>
        </is>
      </c>
      <c r="BF66" t="inlineStr">
        <is>
          <t>N4S64</t>
        </is>
      </c>
      <c r="BG66" t="inlineStr">
        <is>
          <t>N4S64 — MÓDULO COMÚN/BAHÍA TIPO 4 (MAS DE 12 BAHÍAS) - TIPO ENCAPSULADA - CUALQUIER CONFIG</t>
        </is>
      </c>
      <c r="BI66" t="inlineStr">
        <is>
          <t>N4S64</t>
        </is>
      </c>
      <c r="BJ66" t="inlineStr">
        <is>
          <t>N4S64 — MÓDULO COMÚN/BAHÍA TIPO 4 (MAS DE 12 BAHÍAS) - TIPO ENCAPSULADA - CUALQUIER CONFIG</t>
        </is>
      </c>
      <c r="BL66" t="inlineStr">
        <is>
          <t>N2L70</t>
        </is>
      </c>
      <c r="BM66" t="inlineStr">
        <is>
          <t>N2L70 — Poste de concreto de 12 m 510 kg</t>
        </is>
      </c>
      <c r="BU66" t="inlineStr">
        <is>
          <t>N1P65</t>
        </is>
      </c>
      <c r="BV66" t="inlineStr">
        <is>
          <t>N1P65 — Poste de madera - 10 m - rural- suspensión - red trenzada</t>
        </is>
      </c>
      <c r="BX66" t="inlineStr">
        <is>
          <t>N1T65</t>
        </is>
      </c>
      <c r="BY66" t="inlineStr">
        <is>
          <t>N1T65 — Transformador Subestación Trifásico  rural de 75 kVA</t>
        </is>
      </c>
      <c r="CM66" t="inlineStr">
        <is>
          <t>N2L91</t>
        </is>
      </c>
      <c r="CN66" t="inlineStr">
        <is>
          <t>N2L91 — Conductor ACSR 605 kcmil</t>
        </is>
      </c>
      <c r="CY66" t="inlineStr">
        <is>
          <t>N1P65</t>
        </is>
      </c>
      <c r="CZ66" t="inlineStr">
        <is>
          <t>N1P65 — Poste de madera - 10 m - rural- suspensión - red trenzada</t>
        </is>
      </c>
      <c r="DH66" t="inlineStr">
        <is>
          <t>N1L65</t>
        </is>
      </c>
      <c r="DI66" t="inlineStr">
        <is>
          <t>N1L65 — km de conductor/fase aéreo urbano - Trenzado - Cobre - calibre  1/0</t>
        </is>
      </c>
      <c r="DK66" t="inlineStr">
        <is>
          <t>Burundi</t>
        </is>
      </c>
      <c r="DL66" t="inlineStr">
        <is>
          <t>BIF</t>
        </is>
      </c>
      <c r="DN66" t="inlineStr">
        <is>
          <t>N4S64</t>
        </is>
      </c>
      <c r="DO66" t="inlineStr">
        <is>
          <t>N4</t>
        </is>
      </c>
    </row>
    <row r="67">
      <c r="D67" t="inlineStr">
        <is>
          <t>JPY</t>
        </is>
      </c>
      <c r="E67" t="inlineStr">
        <is>
          <t>JPY</t>
        </is>
      </c>
      <c r="G67" t="inlineStr">
        <is>
          <t>BT</t>
        </is>
      </c>
      <c r="H67" t="inlineStr">
        <is>
          <t>Bután</t>
        </is>
      </c>
      <c r="BF67" t="inlineStr">
        <is>
          <t>N4S65</t>
        </is>
      </c>
      <c r="BG67" t="inlineStr">
        <is>
          <t>N4S65 — BAHÍA DE COMPENSACIÓN PARALELA EN LINEA FIJA - CUALQUIER CONFIGURACIÓN - TIPO CONV</t>
        </is>
      </c>
      <c r="BI67" t="inlineStr">
        <is>
          <t>N4S65</t>
        </is>
      </c>
      <c r="BJ67" t="inlineStr">
        <is>
          <t>N4S65 — BAHÍA DE COMPENSACIÓN PARALELA EN LINEA FIJA - CUALQUIER CONFIGURACIÓN - TIPO CONV</t>
        </is>
      </c>
      <c r="BL67" t="inlineStr">
        <is>
          <t>N2L71</t>
        </is>
      </c>
      <c r="BM67" t="inlineStr">
        <is>
          <t>N2L71 — Poste de concreto de 12 m 1050 kg</t>
        </is>
      </c>
      <c r="BU67" t="inlineStr">
        <is>
          <t>N1P66</t>
        </is>
      </c>
      <c r="BV67" t="inlineStr">
        <is>
          <t>N1P66 — Poste de madera - 12 m - rural- suspensión - red trenzada</t>
        </is>
      </c>
      <c r="BX67" t="inlineStr">
        <is>
          <t>N1T66</t>
        </is>
      </c>
      <c r="BY67" t="inlineStr">
        <is>
          <t>N1T66 — Transformador Subestación Trifásico  rural de 112,5 kVA</t>
        </is>
      </c>
      <c r="CM67" t="inlineStr">
        <is>
          <t>N2L92</t>
        </is>
      </c>
      <c r="CN67" t="inlineStr">
        <is>
          <t>N2L92 — Conductor ACSR 795 kcmil</t>
        </is>
      </c>
      <c r="CY67" t="inlineStr">
        <is>
          <t>N1P66</t>
        </is>
      </c>
      <c r="CZ67" t="inlineStr">
        <is>
          <t>N1P66 — Poste de madera - 12 m - rural- suspensión - red trenzada</t>
        </is>
      </c>
      <c r="DH67" t="inlineStr">
        <is>
          <t>N1L66</t>
        </is>
      </c>
      <c r="DI67" t="inlineStr">
        <is>
          <t>N1L66 — km de conductor/fase aéreo urbano - Trenzado - Cobre - calibre  2/0</t>
        </is>
      </c>
      <c r="DK67" t="inlineStr">
        <is>
          <t>Bután</t>
        </is>
      </c>
      <c r="DL67" t="inlineStr">
        <is>
          <t>BTN</t>
        </is>
      </c>
      <c r="DN67" t="inlineStr">
        <is>
          <t>N4S65</t>
        </is>
      </c>
      <c r="DO67" t="inlineStr">
        <is>
          <t>N4</t>
        </is>
      </c>
    </row>
    <row r="68">
      <c r="D68" t="inlineStr">
        <is>
          <t>KES</t>
        </is>
      </c>
      <c r="E68" t="inlineStr">
        <is>
          <t>KES</t>
        </is>
      </c>
      <c r="G68" t="inlineStr">
        <is>
          <t>CV</t>
        </is>
      </c>
      <c r="H68" t="inlineStr">
        <is>
          <t>Cabo Verde</t>
        </is>
      </c>
      <c r="BF68" t="inlineStr">
        <is>
          <t>N4S66</t>
        </is>
      </c>
      <c r="BG68" t="inlineStr">
        <is>
          <t>N4S66 — BAHÍA DE COMPENSACIÓN PARALELA EN LINEA MANIOBRABLE - CUALQUIER CONFIGURACIÓN - TI</t>
        </is>
      </c>
      <c r="BI68" t="inlineStr">
        <is>
          <t>N4S66</t>
        </is>
      </c>
      <c r="BJ68" t="inlineStr">
        <is>
          <t>N4S66 — BAHÍA DE COMPENSACIÓN PARALELA EN LINEA MANIOBRABLE - CUALQUIER CONFIGURACIÓN - TI</t>
        </is>
      </c>
      <c r="BL68" t="inlineStr">
        <is>
          <t>N2L72</t>
        </is>
      </c>
      <c r="BM68" t="inlineStr">
        <is>
          <t>N2L72 — Poste de concreto de 12 m 750 kg</t>
        </is>
      </c>
      <c r="BU68" t="inlineStr">
        <is>
          <t>N1P67</t>
        </is>
      </c>
      <c r="BV68" t="inlineStr">
        <is>
          <t>N1P67 — Poste de metálico - 8 m - rural- suspensión - red trenzada</t>
        </is>
      </c>
      <c r="BX68" t="inlineStr">
        <is>
          <t>N1T67</t>
        </is>
      </c>
      <c r="BY68" t="inlineStr">
        <is>
          <t>N1T67 — Transformador Subestación Trifásico  rural de 150 kVA</t>
        </is>
      </c>
      <c r="CM68" t="inlineStr">
        <is>
          <t>N2L93</t>
        </is>
      </c>
      <c r="CN68" t="inlineStr">
        <is>
          <t>N2L93 — Conductor semiaislado 4 AWG</t>
        </is>
      </c>
      <c r="CY68" t="inlineStr">
        <is>
          <t>N1P67</t>
        </is>
      </c>
      <c r="CZ68" t="inlineStr">
        <is>
          <t>N1P67 — Poste de metálico - 8 m - rural- suspensión - red trenzada</t>
        </is>
      </c>
      <c r="DH68" t="inlineStr">
        <is>
          <t>N1L67</t>
        </is>
      </c>
      <c r="DI68" t="inlineStr">
        <is>
          <t>N1L67 — km de conductor/fase aéreo rural - Aislado - Aluminio - calibre &lt; 6</t>
        </is>
      </c>
      <c r="DK68" t="inlineStr">
        <is>
          <t>Cabo Verde</t>
        </is>
      </c>
      <c r="DL68" t="inlineStr">
        <is>
          <t>CVE</t>
        </is>
      </c>
      <c r="DN68" t="inlineStr">
        <is>
          <t>N4S66</t>
        </is>
      </c>
      <c r="DO68" t="inlineStr">
        <is>
          <t>N4</t>
        </is>
      </c>
    </row>
    <row r="69">
      <c r="D69" t="inlineStr">
        <is>
          <t>KGS</t>
        </is>
      </c>
      <c r="E69" t="inlineStr">
        <is>
          <t>KGS</t>
        </is>
      </c>
      <c r="G69" t="inlineStr">
        <is>
          <t>KH</t>
        </is>
      </c>
      <c r="H69" t="inlineStr">
        <is>
          <t>Camboya</t>
        </is>
      </c>
      <c r="BF69" t="inlineStr">
        <is>
          <t>N3S1</t>
        </is>
      </c>
      <c r="BG69" t="inlineStr">
        <is>
          <t>N3S1 — BAHÍA DE LÍNEA - CONFIGURACIÓN BARRA SENCILLA -TIPO CONVENCIONAL</t>
        </is>
      </c>
      <c r="BI69" t="inlineStr">
        <is>
          <t>N3S1</t>
        </is>
      </c>
      <c r="BJ69" t="inlineStr">
        <is>
          <t>N3S1 — BAHÍA DE LÍNEA - CONFIGURACIÓN BARRA SENCILLA -TIPO CONVENCIONAL</t>
        </is>
      </c>
      <c r="BL69" t="inlineStr">
        <is>
          <t>N2L73</t>
        </is>
      </c>
      <c r="BM69" t="inlineStr">
        <is>
          <t>N2L73 — Poste de PRFV de 12 m 510 kg</t>
        </is>
      </c>
      <c r="BU69" t="inlineStr">
        <is>
          <t>N1P68</t>
        </is>
      </c>
      <c r="BV69" t="inlineStr">
        <is>
          <t>N1P68 — Poste de metálico - 10 m - rural- suspensión - red trenzada</t>
        </is>
      </c>
      <c r="BX69" t="inlineStr">
        <is>
          <t>N1T68</t>
        </is>
      </c>
      <c r="BY69" t="inlineStr">
        <is>
          <t>N1T68 — Transformador Subestación Trifásico  rural de 225 kVA</t>
        </is>
      </c>
      <c r="CM69" t="inlineStr">
        <is>
          <t>N2L94</t>
        </is>
      </c>
      <c r="CN69" t="inlineStr">
        <is>
          <t>N2L94 — Conductor semiaislado 2 AWG</t>
        </is>
      </c>
      <c r="CY69" t="inlineStr">
        <is>
          <t>N1P68</t>
        </is>
      </c>
      <c r="CZ69" t="inlineStr">
        <is>
          <t>N1P68 — Poste de metálico - 10 m - rural- suspensión - red trenzada</t>
        </is>
      </c>
      <c r="DH69" t="inlineStr">
        <is>
          <t>N1L68</t>
        </is>
      </c>
      <c r="DI69" t="inlineStr">
        <is>
          <t>N1L68 — km de conductor/fase aéreo rural - Aislado - Aluminio - calibre 4</t>
        </is>
      </c>
      <c r="DK69" t="inlineStr">
        <is>
          <t>Camboya</t>
        </is>
      </c>
      <c r="DL69" t="inlineStr">
        <is>
          <t>KHR</t>
        </is>
      </c>
      <c r="DN69" t="inlineStr">
        <is>
          <t>N3S1</t>
        </is>
      </c>
      <c r="DO69" t="inlineStr">
        <is>
          <t>N3</t>
        </is>
      </c>
    </row>
    <row r="70">
      <c r="D70" t="inlineStr">
        <is>
          <t>KHR</t>
        </is>
      </c>
      <c r="E70" t="inlineStr">
        <is>
          <t>KHR</t>
        </is>
      </c>
      <c r="G70" t="inlineStr">
        <is>
          <t>CM</t>
        </is>
      </c>
      <c r="H70" t="inlineStr">
        <is>
          <t>Camerún</t>
        </is>
      </c>
      <c r="BF70" t="inlineStr">
        <is>
          <t>N3S2</t>
        </is>
      </c>
      <c r="BG70" t="inlineStr">
        <is>
          <t>N3S2 — BAHÍA DE TRANSFORMADOR - CONFIGURACIÓN BARRA SENCILLA - TIPO CONVENCIONAL</t>
        </is>
      </c>
      <c r="BI70" t="inlineStr">
        <is>
          <t>N3S2</t>
        </is>
      </c>
      <c r="BJ70" t="inlineStr">
        <is>
          <t>N3S2 — BAHÍA DE TRANSFORMADOR - CONFIGURACIÓN BARRA SENCILLA - TIPO CONVENCIONAL</t>
        </is>
      </c>
      <c r="BL70" t="inlineStr">
        <is>
          <t>N2L74</t>
        </is>
      </c>
      <c r="BM70" t="inlineStr">
        <is>
          <t>N2L74 — Poste de PRFV de 12 m 1050 kg</t>
        </is>
      </c>
      <c r="BU70" t="inlineStr">
        <is>
          <t>N1P69</t>
        </is>
      </c>
      <c r="BV70" t="inlineStr">
        <is>
          <t>N1P69 — Poste de metálico - 12 m - rural- suspensión - red trenzada</t>
        </is>
      </c>
      <c r="BX70" t="inlineStr">
        <is>
          <t>N1T69</t>
        </is>
      </c>
      <c r="BY70" t="inlineStr">
        <is>
          <t>N1T69 — Transformador Subestación Trifásico  rural de 250 kVA</t>
        </is>
      </c>
      <c r="CM70" t="inlineStr">
        <is>
          <t>N2L95</t>
        </is>
      </c>
      <c r="CN70" t="inlineStr">
        <is>
          <t>N2L95 — Conductor semiaislado 1 AWG</t>
        </is>
      </c>
      <c r="CY70" t="inlineStr">
        <is>
          <t>N1P69</t>
        </is>
      </c>
      <c r="CZ70" t="inlineStr">
        <is>
          <t>N1P69 — Poste de metálico - 12 m - rural- suspensión - red trenzada</t>
        </is>
      </c>
      <c r="DH70" t="inlineStr">
        <is>
          <t>N1L69</t>
        </is>
      </c>
      <c r="DI70" t="inlineStr">
        <is>
          <t>N1L69 — km de conductor/fase aéreo rural - Aislado - Aluminio - calibre 2</t>
        </is>
      </c>
      <c r="DK70" t="inlineStr">
        <is>
          <t>Camerún</t>
        </is>
      </c>
      <c r="DL70" t="inlineStr">
        <is>
          <t>XAF</t>
        </is>
      </c>
      <c r="DN70" t="inlineStr">
        <is>
          <t>N3S2</t>
        </is>
      </c>
      <c r="DO70" t="inlineStr">
        <is>
          <t>N3</t>
        </is>
      </c>
    </row>
    <row r="71">
      <c r="D71" t="inlineStr">
        <is>
          <t>KMF</t>
        </is>
      </c>
      <c r="E71" t="inlineStr">
        <is>
          <t>KMF</t>
        </is>
      </c>
      <c r="G71" t="inlineStr">
        <is>
          <t>BQ</t>
        </is>
      </c>
      <c r="H71" t="inlineStr">
        <is>
          <t>Caribe neerlandés</t>
        </is>
      </c>
      <c r="BF71" t="inlineStr">
        <is>
          <t>N3S3</t>
        </is>
      </c>
      <c r="BG71" t="inlineStr">
        <is>
          <t>N3S3 — BAHÍA DE LÍNEA - CONFIGURACIÓN BARRA DOBLE - TIPO CONVENCIONAL</t>
        </is>
      </c>
      <c r="BI71" t="inlineStr">
        <is>
          <t>N3S3</t>
        </is>
      </c>
      <c r="BJ71" t="inlineStr">
        <is>
          <t>N3S3 — BAHÍA DE LÍNEA - CONFIGURACIÓN BARRA DOBLE - TIPO CONVENCIONAL</t>
        </is>
      </c>
      <c r="BL71" t="inlineStr">
        <is>
          <t>N2L75</t>
        </is>
      </c>
      <c r="BM71" t="inlineStr">
        <is>
          <t>N2L75 — Poste de PRFV de 12 m 750 kg</t>
        </is>
      </c>
      <c r="BU71" t="inlineStr">
        <is>
          <t>N1P70</t>
        </is>
      </c>
      <c r="BV71" t="inlineStr">
        <is>
          <t>N1P70 — Poste de fibra de vidrio - 8 m - rural- suspensión - red trenzada</t>
        </is>
      </c>
      <c r="BX71" t="inlineStr">
        <is>
          <t>N1T70</t>
        </is>
      </c>
      <c r="BY71" t="inlineStr">
        <is>
          <t>N1T70 — Transformador Subestación Trifásico  rural de 300 kVA</t>
        </is>
      </c>
      <c r="CM71" t="inlineStr">
        <is>
          <t>N2L96</t>
        </is>
      </c>
      <c r="CN71" t="inlineStr">
        <is>
          <t>N2L96 — Conductor semiaislado 1/0 AWG</t>
        </is>
      </c>
      <c r="CY71" t="inlineStr">
        <is>
          <t>N1P70</t>
        </is>
      </c>
      <c r="CZ71" t="inlineStr">
        <is>
          <t>N1P70 — Poste de fibra de vidrio - 8 m - rural- suspensión - red trenzada</t>
        </is>
      </c>
      <c r="DH71" t="inlineStr">
        <is>
          <t>N1L70</t>
        </is>
      </c>
      <c r="DI71" t="inlineStr">
        <is>
          <t>N1L70 — km de conductor/fase aéreo rural - Aislado - Aluminio - calibre 1</t>
        </is>
      </c>
      <c r="DK71" t="inlineStr">
        <is>
          <t>Caribe neerlandés</t>
        </is>
      </c>
      <c r="DL71" t="inlineStr">
        <is>
          <t>USD</t>
        </is>
      </c>
      <c r="DN71" t="inlineStr">
        <is>
          <t>N3S3</t>
        </is>
      </c>
      <c r="DO71" t="inlineStr">
        <is>
          <t>N3</t>
        </is>
      </c>
    </row>
    <row r="72">
      <c r="D72" t="inlineStr">
        <is>
          <t>KPW</t>
        </is>
      </c>
      <c r="E72" t="inlineStr">
        <is>
          <t>KPW</t>
        </is>
      </c>
      <c r="G72" t="inlineStr">
        <is>
          <t>QA</t>
        </is>
      </c>
      <c r="H72" t="inlineStr">
        <is>
          <t>Catar</t>
        </is>
      </c>
      <c r="BF72" t="inlineStr">
        <is>
          <t>N3S4</t>
        </is>
      </c>
      <c r="BG72" t="inlineStr">
        <is>
          <t>N3S4 — BAHÍA DE TRANSFORMADOR - CONFIGURACIÓN BARRA DOBLE - TIPO CONVENCIONAL</t>
        </is>
      </c>
      <c r="BI72" t="inlineStr">
        <is>
          <t>N3S4</t>
        </is>
      </c>
      <c r="BJ72" t="inlineStr">
        <is>
          <t>N3S4 — BAHÍA DE TRANSFORMADOR - CONFIGURACIÓN BARRA DOBLE - TIPO CONVENCIONAL</t>
        </is>
      </c>
      <c r="BL72" t="inlineStr">
        <is>
          <t>N2L138</t>
        </is>
      </c>
      <c r="BM72" t="inlineStr">
        <is>
          <t>N2L138 — Poste metálico de 12 m 750 kg</t>
        </is>
      </c>
      <c r="BU72" t="inlineStr">
        <is>
          <t>N1P71</t>
        </is>
      </c>
      <c r="BV72" t="inlineStr">
        <is>
          <t>N1P71 — Poste de fibra de vidrio - 10 m - rural- suspensión - red trenzada</t>
        </is>
      </c>
      <c r="BX72" t="inlineStr">
        <is>
          <t>N1T71</t>
        </is>
      </c>
      <c r="BY72" t="inlineStr">
        <is>
          <t>N1T71 — Transformador Subestación Trifásico  rural de 400 kVA</t>
        </is>
      </c>
      <c r="CM72" t="inlineStr">
        <is>
          <t>N2L97</t>
        </is>
      </c>
      <c r="CN72" t="inlineStr">
        <is>
          <t>N2L97 — Conductor semiaislado 2/0 AWG</t>
        </is>
      </c>
      <c r="CY72" t="inlineStr">
        <is>
          <t>N1P71</t>
        </is>
      </c>
      <c r="CZ72" t="inlineStr">
        <is>
          <t>N1P71 — Poste de fibra de vidrio - 10 m - rural- suspensión - red trenzada</t>
        </is>
      </c>
      <c r="DH72" t="inlineStr">
        <is>
          <t>N1L71</t>
        </is>
      </c>
      <c r="DI72" t="inlineStr">
        <is>
          <t>N1L71 — km de conductor/fase aéreo rural - Aislado - Aluminio - calibre  1/0</t>
        </is>
      </c>
      <c r="DK72" t="inlineStr">
        <is>
          <t>Catar</t>
        </is>
      </c>
      <c r="DL72" t="inlineStr">
        <is>
          <t>QAR</t>
        </is>
      </c>
      <c r="DN72" t="inlineStr">
        <is>
          <t>N3S4</t>
        </is>
      </c>
      <c r="DO72" t="inlineStr">
        <is>
          <t>N3</t>
        </is>
      </c>
    </row>
    <row r="73">
      <c r="D73" t="inlineStr">
        <is>
          <t>KRW</t>
        </is>
      </c>
      <c r="E73" t="inlineStr">
        <is>
          <t>KRW</t>
        </is>
      </c>
      <c r="G73" t="inlineStr">
        <is>
          <t>TD</t>
        </is>
      </c>
      <c r="H73" t="inlineStr">
        <is>
          <t>Chad</t>
        </is>
      </c>
      <c r="BF73" t="inlineStr">
        <is>
          <t>N3S5</t>
        </is>
      </c>
      <c r="BG73" t="inlineStr">
        <is>
          <t>N3S5 — BAHÍA DE LÍNEA - CONFIGURACIÓN BARRA PRINCIPAL Y TRANSFERENCIA - TIPO CONVENCIONAL</t>
        </is>
      </c>
      <c r="BI73" t="inlineStr">
        <is>
          <t>N3S5</t>
        </is>
      </c>
      <c r="BJ73" t="inlineStr">
        <is>
          <t>N3S5 — BAHÍA DE LÍNEA - CONFIGURACIÓN BARRA PRINCIPAL Y TRANSFERENCIA - TIPO CONVENCIONAL</t>
        </is>
      </c>
      <c r="BL73" t="inlineStr">
        <is>
          <t>N2L139</t>
        </is>
      </c>
      <c r="BM73" t="inlineStr">
        <is>
          <t>N2L139 — Poste metálico de 12 m 1050 kg</t>
        </is>
      </c>
      <c r="BU73" t="inlineStr">
        <is>
          <t>N1P72</t>
        </is>
      </c>
      <c r="BV73" t="inlineStr">
        <is>
          <t>N1P72 — Poste de fibra de vidrio - 12 m - rural- suspensión - red trenzada</t>
        </is>
      </c>
      <c r="BX73" t="inlineStr">
        <is>
          <t>N1T72</t>
        </is>
      </c>
      <c r="BY73" t="inlineStr">
        <is>
          <t>N1T72 — Transformador Subestación Trifásico  rural de 500 kVA</t>
        </is>
      </c>
      <c r="CM73" t="inlineStr">
        <is>
          <t>N2L98</t>
        </is>
      </c>
      <c r="CN73" t="inlineStr">
        <is>
          <t>N2L98 — Conductor semiaislado 3/0 AWG</t>
        </is>
      </c>
      <c r="CY73" t="inlineStr">
        <is>
          <t>N1P72</t>
        </is>
      </c>
      <c r="CZ73" t="inlineStr">
        <is>
          <t>N1P72 — Poste de fibra de vidrio - 12 m - rural- suspensión - red trenzada</t>
        </is>
      </c>
      <c r="DH73" t="inlineStr">
        <is>
          <t>N1L72</t>
        </is>
      </c>
      <c r="DI73" t="inlineStr">
        <is>
          <t>N1L72 — km de conductor/fase aéreo rural - Aislado - Aluminio - calibre  2/0</t>
        </is>
      </c>
      <c r="DK73" t="inlineStr">
        <is>
          <t>Chad</t>
        </is>
      </c>
      <c r="DL73" t="inlineStr">
        <is>
          <t>XAF</t>
        </is>
      </c>
      <c r="DN73" t="inlineStr">
        <is>
          <t>N3S5</t>
        </is>
      </c>
      <c r="DO73" t="inlineStr">
        <is>
          <t>N3</t>
        </is>
      </c>
    </row>
    <row r="74">
      <c r="D74" t="inlineStr">
        <is>
          <t>KWD</t>
        </is>
      </c>
      <c r="E74" t="inlineStr">
        <is>
          <t>KWD</t>
        </is>
      </c>
      <c r="G74" t="inlineStr">
        <is>
          <t>CY</t>
        </is>
      </c>
      <c r="H74" t="inlineStr">
        <is>
          <t>Chipre</t>
        </is>
      </c>
      <c r="BF74" t="inlineStr">
        <is>
          <t>N3S6</t>
        </is>
      </c>
      <c r="BG74" t="inlineStr">
        <is>
          <t>N3S6 — BAHÍA DE TRANSFORMADOR - CONFIGURACIÓN BARRA PRINCIPAL Y TRANSFERENCIA - TIPO CONVE</t>
        </is>
      </c>
      <c r="BI74" t="inlineStr">
        <is>
          <t>N3S6</t>
        </is>
      </c>
      <c r="BJ74" t="inlineStr">
        <is>
          <t>N3S6 — BAHÍA DE TRANSFORMADOR - CONFIGURACIÓN BARRA PRINCIPAL Y TRANSFERENCIA - TIPO CONVE</t>
        </is>
      </c>
      <c r="BL74" t="inlineStr">
        <is>
          <t>N2L76</t>
        </is>
      </c>
      <c r="BM74" t="inlineStr">
        <is>
          <t>N2L76 — Canalización Urbana 2x4"</t>
        </is>
      </c>
      <c r="BU74" t="inlineStr">
        <is>
          <t>N1P73</t>
        </is>
      </c>
      <c r="BV74" t="inlineStr">
        <is>
          <t>N1P73 — Poste de concreto - 8 m - urbano - retención - red trenzada</t>
        </is>
      </c>
      <c r="BX74" t="inlineStr">
        <is>
          <t>N1T73</t>
        </is>
      </c>
      <c r="BY74" t="inlineStr">
        <is>
          <t>N1T73 — Transformador Subestación Trifásico  rural de 630 kVA</t>
        </is>
      </c>
      <c r="CM74" t="inlineStr">
        <is>
          <t>N2L99</t>
        </is>
      </c>
      <c r="CN74" t="inlineStr">
        <is>
          <t>N2L99 — Conductor semiaislado 4/0 AWG</t>
        </is>
      </c>
      <c r="CY74" t="inlineStr">
        <is>
          <t>N1P73</t>
        </is>
      </c>
      <c r="CZ74" t="inlineStr">
        <is>
          <t>N1P73 — Poste de concreto - 8 m - urbano - retención - red trenzada</t>
        </is>
      </c>
      <c r="DH74" t="inlineStr">
        <is>
          <t>N1L73</t>
        </is>
      </c>
      <c r="DI74" t="inlineStr">
        <is>
          <t>N1L73 — km de conductor/fase aéreo rural - Aislado - Aluminio - calibre  3/0</t>
        </is>
      </c>
      <c r="DK74" t="inlineStr">
        <is>
          <t>Chipre</t>
        </is>
      </c>
      <c r="DL74" t="inlineStr">
        <is>
          <t>EUR</t>
        </is>
      </c>
      <c r="DN74" t="inlineStr">
        <is>
          <t>N3S6</t>
        </is>
      </c>
      <c r="DO74" t="inlineStr">
        <is>
          <t>N3</t>
        </is>
      </c>
    </row>
    <row r="75">
      <c r="D75" t="inlineStr">
        <is>
          <t>KYD</t>
        </is>
      </c>
      <c r="E75" t="inlineStr">
        <is>
          <t>KYD</t>
        </is>
      </c>
      <c r="G75" t="inlineStr">
        <is>
          <t>VA</t>
        </is>
      </c>
      <c r="H75" t="inlineStr">
        <is>
          <t>Ciudad del Vaticano</t>
        </is>
      </c>
      <c r="BF75" t="inlineStr">
        <is>
          <t>N3S7</t>
        </is>
      </c>
      <c r="BG75" t="inlineStr">
        <is>
          <t>N3S7 — BAHÍA DE LÍNEA - CONFIGURACIÓN BARRA SENCILLA - TIPO ENCAPSULADA (SF6)</t>
        </is>
      </c>
      <c r="BI75" t="inlineStr">
        <is>
          <t>N3S7</t>
        </is>
      </c>
      <c r="BJ75" t="inlineStr">
        <is>
          <t>N3S7 — BAHÍA DE LÍNEA - CONFIGURACIÓN BARRA SENCILLA - TIPO ENCAPSULADA (SF6)</t>
        </is>
      </c>
      <c r="BL75" t="inlineStr">
        <is>
          <t>N2L77</t>
        </is>
      </c>
      <c r="BM75" t="inlineStr">
        <is>
          <t>N2L77 — Canalización Urbana 4x4"</t>
        </is>
      </c>
      <c r="BU75" t="inlineStr">
        <is>
          <t>N1P74</t>
        </is>
      </c>
      <c r="BV75" t="inlineStr">
        <is>
          <t>N1P74 — Poste de concreto - 10 m - urbano - retención - red trenzada</t>
        </is>
      </c>
      <c r="BX75" t="inlineStr">
        <is>
          <t>N1T74</t>
        </is>
      </c>
      <c r="BY75" t="inlineStr">
        <is>
          <t>N1T74 — Transformador Subestación Trifásico  rural de 1000 kVA</t>
        </is>
      </c>
      <c r="CM75" t="inlineStr">
        <is>
          <t>N2L100</t>
        </is>
      </c>
      <c r="CN75" t="inlineStr">
        <is>
          <t>N2L100 — Conductor semiaislado 266 kcmil</t>
        </is>
      </c>
      <c r="CY75" t="inlineStr">
        <is>
          <t>N1P74</t>
        </is>
      </c>
      <c r="CZ75" t="inlineStr">
        <is>
          <t>N1P74 — Poste de concreto - 10 m - urbano - retención - red trenzada</t>
        </is>
      </c>
      <c r="DH75" t="inlineStr">
        <is>
          <t>N1L74</t>
        </is>
      </c>
      <c r="DI75" t="inlineStr">
        <is>
          <t>N1L74 — km de conductor/fase aéreo rural - Aislado - Aluminio - calibre  4/0</t>
        </is>
      </c>
      <c r="DK75" t="inlineStr">
        <is>
          <t>Ciudad del Vaticano</t>
        </is>
      </c>
      <c r="DL75" t="inlineStr">
        <is>
          <t>EUR</t>
        </is>
      </c>
      <c r="DN75" t="inlineStr">
        <is>
          <t>N3S7</t>
        </is>
      </c>
      <c r="DO75" t="inlineStr">
        <is>
          <t>N3</t>
        </is>
      </c>
    </row>
    <row r="76">
      <c r="D76" t="inlineStr">
        <is>
          <t>KZT</t>
        </is>
      </c>
      <c r="E76" t="inlineStr">
        <is>
          <t>KZT</t>
        </is>
      </c>
      <c r="G76" t="inlineStr">
        <is>
          <t>KM</t>
        </is>
      </c>
      <c r="H76" t="inlineStr">
        <is>
          <t>Comoras</t>
        </is>
      </c>
      <c r="BF76" t="inlineStr">
        <is>
          <t>N3S8</t>
        </is>
      </c>
      <c r="BG76" t="inlineStr">
        <is>
          <t>N3S8 — BAHÍA DE TRANSFORMADOR - CONFIGURACIÓN BARRA SENCILLA - TIPO ENCAPSULADA (SF6)</t>
        </is>
      </c>
      <c r="BI76" t="inlineStr">
        <is>
          <t>N3S8</t>
        </is>
      </c>
      <c r="BJ76" t="inlineStr">
        <is>
          <t>N3S8 — BAHÍA DE TRANSFORMADOR - CONFIGURACIÓN BARRA SENCILLA - TIPO ENCAPSULADA (SF6)</t>
        </is>
      </c>
      <c r="BL76" t="inlineStr">
        <is>
          <t>N2L78</t>
        </is>
      </c>
      <c r="BM76" t="inlineStr">
        <is>
          <t>N2L78 — Canalización Urbana 6x4"</t>
        </is>
      </c>
      <c r="BU76" t="inlineStr">
        <is>
          <t>N1P75</t>
        </is>
      </c>
      <c r="BV76" t="inlineStr">
        <is>
          <t>N1P75 — Poste de concreto - 12 m - urbano- retención - red trenzada</t>
        </is>
      </c>
      <c r="BX76" t="inlineStr">
        <is>
          <t>OTRA</t>
        </is>
      </c>
      <c r="BY76" t="inlineStr">
        <is>
          <t>OTRA — Otra (precisar en Observaciones)</t>
        </is>
      </c>
      <c r="CM76" t="inlineStr">
        <is>
          <t>N2L101</t>
        </is>
      </c>
      <c r="CN76" t="inlineStr">
        <is>
          <t>N2L101 — Conductor semiaislado 336 kcmil</t>
        </is>
      </c>
      <c r="CY76" t="inlineStr">
        <is>
          <t>N1P75</t>
        </is>
      </c>
      <c r="CZ76" t="inlineStr">
        <is>
          <t>N1P75 — Poste de concreto - 12 m - urbano- retención - red trenzada</t>
        </is>
      </c>
      <c r="DH76" t="inlineStr">
        <is>
          <t>N1L75</t>
        </is>
      </c>
      <c r="DI76" t="inlineStr">
        <is>
          <t>N1L75 — km de conductor/fase aéreo rural - Aislado - Aluminio - calibre 250</t>
        </is>
      </c>
      <c r="DK76" t="inlineStr">
        <is>
          <t>Comoras</t>
        </is>
      </c>
      <c r="DL76" t="inlineStr">
        <is>
          <t>KMF</t>
        </is>
      </c>
      <c r="DN76" t="inlineStr">
        <is>
          <t>N3S8</t>
        </is>
      </c>
      <c r="DO76" t="inlineStr">
        <is>
          <t>N3</t>
        </is>
      </c>
    </row>
    <row r="77">
      <c r="D77" t="inlineStr">
        <is>
          <t>LAK</t>
        </is>
      </c>
      <c r="E77" t="inlineStr">
        <is>
          <t>LAK</t>
        </is>
      </c>
      <c r="G77" t="inlineStr">
        <is>
          <t>CG</t>
        </is>
      </c>
      <c r="H77" t="inlineStr">
        <is>
          <t>Congo</t>
        </is>
      </c>
      <c r="BF77" t="inlineStr">
        <is>
          <t>N3S9</t>
        </is>
      </c>
      <c r="BG77" t="inlineStr">
        <is>
          <t>N3S9 — BAHÍA DE LÍNEA - CONFIGURACIÓN BARRA DOBLE - TIPO ENCAPSULADA (SF6)</t>
        </is>
      </c>
      <c r="BI77" t="inlineStr">
        <is>
          <t>N3S9</t>
        </is>
      </c>
      <c r="BJ77" t="inlineStr">
        <is>
          <t>N3S9 — BAHÍA DE LÍNEA - CONFIGURACIÓN BARRA DOBLE - TIPO ENCAPSULADA (SF6)</t>
        </is>
      </c>
      <c r="BL77" t="inlineStr">
        <is>
          <t>N2L79</t>
        </is>
      </c>
      <c r="BM77" t="inlineStr">
        <is>
          <t>N2L79 — Canalización Urbana 6x4" y 3x6"</t>
        </is>
      </c>
      <c r="BU77" t="inlineStr">
        <is>
          <t>N1P76</t>
        </is>
      </c>
      <c r="BV77" t="inlineStr">
        <is>
          <t>N1P76 — Poste de madera - 8 m - urbano - retención - red trenzada</t>
        </is>
      </c>
      <c r="CM77" t="inlineStr">
        <is>
          <t>N2L102</t>
        </is>
      </c>
      <c r="CN77" t="inlineStr">
        <is>
          <t>N2L102 — Conductor semiaislado 477 kcmil</t>
        </is>
      </c>
      <c r="CY77" t="inlineStr">
        <is>
          <t>N1P76</t>
        </is>
      </c>
      <c r="CZ77" t="inlineStr">
        <is>
          <t>N1P76 — Poste de madera - 8 m - urbano - retención - red trenzada</t>
        </is>
      </c>
      <c r="DH77" t="inlineStr">
        <is>
          <t>N1L76</t>
        </is>
      </c>
      <c r="DI77" t="inlineStr">
        <is>
          <t>N1L76 — km de conductor/fase aéreo rural - Aislado - Aluminio - calibre  6/0</t>
        </is>
      </c>
      <c r="DK77" t="inlineStr">
        <is>
          <t>Congo</t>
        </is>
      </c>
      <c r="DL77" t="inlineStr">
        <is>
          <t>XAF</t>
        </is>
      </c>
      <c r="DN77" t="inlineStr">
        <is>
          <t>N3S9</t>
        </is>
      </c>
      <c r="DO77" t="inlineStr">
        <is>
          <t>N3</t>
        </is>
      </c>
    </row>
    <row r="78">
      <c r="D78" t="inlineStr">
        <is>
          <t>LBP</t>
        </is>
      </c>
      <c r="E78" t="inlineStr">
        <is>
          <t>LBP</t>
        </is>
      </c>
      <c r="G78" t="inlineStr">
        <is>
          <t>KP</t>
        </is>
      </c>
      <c r="H78" t="inlineStr">
        <is>
          <t>Corea del Norte</t>
        </is>
      </c>
      <c r="BF78" t="inlineStr">
        <is>
          <t>N3S10</t>
        </is>
      </c>
      <c r="BG78" t="inlineStr">
        <is>
          <t>N3S10 — BAHÍA DE TRANSFORMADOR - CONFIGURACIÓN BARRA DOBLE - TIPO ENCAPSULADA (SF6)</t>
        </is>
      </c>
      <c r="BI78" t="inlineStr">
        <is>
          <t>N3S10</t>
        </is>
      </c>
      <c r="BJ78" t="inlineStr">
        <is>
          <t>N3S10 — BAHÍA DE TRANSFORMADOR - CONFIGURACIÓN BARRA DOBLE - TIPO ENCAPSULADA (SF6)</t>
        </is>
      </c>
      <c r="BL78" t="inlineStr">
        <is>
          <t>N2L80</t>
        </is>
      </c>
      <c r="BM78" t="inlineStr">
        <is>
          <t>N2L80 — Conductor ACSR 4 AWG</t>
        </is>
      </c>
      <c r="BU78" t="inlineStr">
        <is>
          <t>N1P77</t>
        </is>
      </c>
      <c r="BV78" t="inlineStr">
        <is>
          <t>N1P77 — Poste de madera - 10 m - urbano- retención - red trenzada</t>
        </is>
      </c>
      <c r="CM78" t="inlineStr">
        <is>
          <t>N2L103</t>
        </is>
      </c>
      <c r="CN78" t="inlineStr">
        <is>
          <t>N2L103 — Conductor semiaislado 795 kcmil</t>
        </is>
      </c>
      <c r="CY78" t="inlineStr">
        <is>
          <t>N1P77</t>
        </is>
      </c>
      <c r="CZ78" t="inlineStr">
        <is>
          <t>N1P77 — Poste de madera - 10 m - urbano- retención - red trenzada</t>
        </is>
      </c>
      <c r="DH78" t="inlineStr">
        <is>
          <t>N1L77</t>
        </is>
      </c>
      <c r="DI78" t="inlineStr">
        <is>
          <t>N1L77 — km de conductor/fase aéreo rural - Aislado - Aluminio - calibre 350</t>
        </is>
      </c>
      <c r="DK78" t="inlineStr">
        <is>
          <t>Corea del Norte</t>
        </is>
      </c>
      <c r="DL78" t="inlineStr">
        <is>
          <t>KPW</t>
        </is>
      </c>
      <c r="DN78" t="inlineStr">
        <is>
          <t>N3S10</t>
        </is>
      </c>
      <c r="DO78" t="inlineStr">
        <is>
          <t>N3</t>
        </is>
      </c>
    </row>
    <row r="79">
      <c r="D79" t="inlineStr">
        <is>
          <t>LKR</t>
        </is>
      </c>
      <c r="E79" t="inlineStr">
        <is>
          <t>LKR</t>
        </is>
      </c>
      <c r="G79" t="inlineStr">
        <is>
          <t>CR</t>
        </is>
      </c>
      <c r="H79" t="inlineStr">
        <is>
          <t>Costa Rica</t>
        </is>
      </c>
      <c r="BF79" t="inlineStr">
        <is>
          <t>N3S11</t>
        </is>
      </c>
      <c r="BG79" t="inlineStr">
        <is>
          <t>N3S11 — CELDA DE LLEGADA O SALIDA - SUBESTACIÓN TIPO INTERIOR-AIRE</t>
        </is>
      </c>
      <c r="BI79" t="inlineStr">
        <is>
          <t>N3S11</t>
        </is>
      </c>
      <c r="BJ79" t="inlineStr">
        <is>
          <t>N3S11 — CELDA DE LLEGADA O SALIDA - SUBESTACIÓN TIPO INTERIOR-AIRE</t>
        </is>
      </c>
      <c r="BL79" t="inlineStr">
        <is>
          <t>N2L81</t>
        </is>
      </c>
      <c r="BM79" t="inlineStr">
        <is>
          <t>N2L81 — Conductor ACSR 2 AWG</t>
        </is>
      </c>
      <c r="BU79" t="inlineStr">
        <is>
          <t>N1P78</t>
        </is>
      </c>
      <c r="BV79" t="inlineStr">
        <is>
          <t>N1P78 — Poste de madera - 12 m - urbano- retención - red trenzada</t>
        </is>
      </c>
      <c r="CM79" t="inlineStr">
        <is>
          <t>N2L104</t>
        </is>
      </c>
      <c r="CN79" t="inlineStr">
        <is>
          <t>N2L104 — Conductor cobre 2 AWG</t>
        </is>
      </c>
      <c r="CY79" t="inlineStr">
        <is>
          <t>N1P78</t>
        </is>
      </c>
      <c r="CZ79" t="inlineStr">
        <is>
          <t>N1P78 — Poste de madera - 12 m - urbano- retención - red trenzada</t>
        </is>
      </c>
      <c r="DH79" t="inlineStr">
        <is>
          <t>N1L78</t>
        </is>
      </c>
      <c r="DI79" t="inlineStr">
        <is>
          <t>N1L78 — km de conductor/fase aéreo rural - Aislado - Cobre - calibre 12</t>
        </is>
      </c>
      <c r="DK79" t="inlineStr">
        <is>
          <t>Costa Rica</t>
        </is>
      </c>
      <c r="DL79" t="inlineStr">
        <is>
          <t>CRC</t>
        </is>
      </c>
      <c r="DN79" t="inlineStr">
        <is>
          <t>N3S11</t>
        </is>
      </c>
      <c r="DO79" t="inlineStr">
        <is>
          <t>N3</t>
        </is>
      </c>
    </row>
    <row r="80">
      <c r="D80" t="inlineStr">
        <is>
          <t>LRD</t>
        </is>
      </c>
      <c r="E80" t="inlineStr">
        <is>
          <t>LRD</t>
        </is>
      </c>
      <c r="G80" t="inlineStr">
        <is>
          <t>HR</t>
        </is>
      </c>
      <c r="H80" t="inlineStr">
        <is>
          <t>Croacia</t>
        </is>
      </c>
      <c r="BF80" t="inlineStr">
        <is>
          <t>N3S13</t>
        </is>
      </c>
      <c r="BG80" t="inlineStr">
        <is>
          <t>N3S13 — BAHÍA DE LLEGADA O SALIDA  - SUBESTACIÓN CONVENCIONAL REDUCIDA</t>
        </is>
      </c>
      <c r="BI80" t="inlineStr">
        <is>
          <t>N3S13</t>
        </is>
      </c>
      <c r="BJ80" t="inlineStr">
        <is>
          <t>N3S13 — BAHÍA DE LLEGADA O SALIDA  - SUBESTACIÓN CONVENCIONAL REDUCIDA</t>
        </is>
      </c>
      <c r="BL80" t="inlineStr">
        <is>
          <t>N2L82</t>
        </is>
      </c>
      <c r="BM80" t="inlineStr">
        <is>
          <t>N2L82 — Conductor ACSR 1 AWG</t>
        </is>
      </c>
      <c r="BU80" t="inlineStr">
        <is>
          <t>N1P79</t>
        </is>
      </c>
      <c r="BV80" t="inlineStr">
        <is>
          <t>N1P79 — Poste de metálico - 8 m -urbano- retención - red trenzada</t>
        </is>
      </c>
      <c r="CM80" t="inlineStr">
        <is>
          <t>N2L105</t>
        </is>
      </c>
      <c r="CN80" t="inlineStr">
        <is>
          <t>N2L105 — Conductor cobre 1/0 AWG</t>
        </is>
      </c>
      <c r="CY80" t="inlineStr">
        <is>
          <t>N1P79</t>
        </is>
      </c>
      <c r="CZ80" t="inlineStr">
        <is>
          <t>N1P79 — Poste de metálico - 8 m -urbano- retención - red trenzada</t>
        </is>
      </c>
      <c r="DH80" t="inlineStr">
        <is>
          <t>N1L79</t>
        </is>
      </c>
      <c r="DI80" t="inlineStr">
        <is>
          <t>N1L79 — km de conductor/fase aéreo rural - Aislado - Cobre - calibre 10</t>
        </is>
      </c>
      <c r="DK80" t="inlineStr">
        <is>
          <t>Croacia</t>
        </is>
      </c>
      <c r="DL80" t="inlineStr">
        <is>
          <t>HRK</t>
        </is>
      </c>
      <c r="DN80" t="inlineStr">
        <is>
          <t>N3S13</t>
        </is>
      </c>
      <c r="DO80" t="inlineStr">
        <is>
          <t>N3</t>
        </is>
      </c>
    </row>
    <row r="81">
      <c r="D81" t="inlineStr">
        <is>
          <t>LSL</t>
        </is>
      </c>
      <c r="E81" t="inlineStr">
        <is>
          <t>LSL</t>
        </is>
      </c>
      <c r="G81" t="inlineStr">
        <is>
          <t>CU</t>
        </is>
      </c>
      <c r="H81" t="inlineStr">
        <is>
          <t>Cuba</t>
        </is>
      </c>
      <c r="BF81" t="inlineStr">
        <is>
          <t>N3S17</t>
        </is>
      </c>
      <c r="BG81" t="inlineStr">
        <is>
          <t>N3S17 — BAHÍA DE LLEGADA O SALIDA - SUBESTACIÓN REDUCIDA O RURAL</t>
        </is>
      </c>
      <c r="BI81" t="inlineStr">
        <is>
          <t>N3S17</t>
        </is>
      </c>
      <c r="BJ81" t="inlineStr">
        <is>
          <t>N3S17 — BAHÍA DE LLEGADA O SALIDA - SUBESTACIÓN REDUCIDA O RURAL</t>
        </is>
      </c>
      <c r="BL81" t="inlineStr">
        <is>
          <t>N2L83</t>
        </is>
      </c>
      <c r="BM81" t="inlineStr">
        <is>
          <t>N2L83 — Conductor ACSR 1/0 AWG</t>
        </is>
      </c>
      <c r="BU81" t="inlineStr">
        <is>
          <t>N1P80</t>
        </is>
      </c>
      <c r="BV81" t="inlineStr">
        <is>
          <t>N1P80 — Poste de metálico - 10 m - urbano- retención - red trenzada</t>
        </is>
      </c>
      <c r="CM81" t="inlineStr">
        <is>
          <t>N2L106</t>
        </is>
      </c>
      <c r="CN81" t="inlineStr">
        <is>
          <t>N2L106 — Conductor cobre 2/0 AWG</t>
        </is>
      </c>
      <c r="CY81" t="inlineStr">
        <is>
          <t>N1P80</t>
        </is>
      </c>
      <c r="CZ81" t="inlineStr">
        <is>
          <t>N1P80 — Poste de metálico - 10 m - urbano- retención - red trenzada</t>
        </is>
      </c>
      <c r="DH81" t="inlineStr">
        <is>
          <t>N1L80</t>
        </is>
      </c>
      <c r="DI81" t="inlineStr">
        <is>
          <t>N1L80 — km de conductor/fase aéreo rural - Aislado - Cobre - calibre 8</t>
        </is>
      </c>
      <c r="DK81" t="inlineStr">
        <is>
          <t>Cuba</t>
        </is>
      </c>
      <c r="DL81" t="inlineStr">
        <is>
          <t>CUC</t>
        </is>
      </c>
      <c r="DN81" t="inlineStr">
        <is>
          <t>N3S17</t>
        </is>
      </c>
      <c r="DO81" t="inlineStr">
        <is>
          <t>N3</t>
        </is>
      </c>
    </row>
    <row r="82">
      <c r="D82" t="inlineStr">
        <is>
          <t>LYD</t>
        </is>
      </c>
      <c r="E82" t="inlineStr">
        <is>
          <t>LYD</t>
        </is>
      </c>
      <c r="G82" t="inlineStr">
        <is>
          <t>CW</t>
        </is>
      </c>
      <c r="H82" t="inlineStr">
        <is>
          <t>Curazao</t>
        </is>
      </c>
      <c r="BF82" t="inlineStr">
        <is>
          <t>N3S19</t>
        </is>
      </c>
      <c r="BG82" t="inlineStr">
        <is>
          <t>N3S19 — BAHÍA DE ACOPLE - TIPO CONVENCIONAL</t>
        </is>
      </c>
      <c r="BI82" t="inlineStr">
        <is>
          <t>N3S19</t>
        </is>
      </c>
      <c r="BJ82" t="inlineStr">
        <is>
          <t>N3S19 — BAHÍA DE ACOPLE - TIPO CONVENCIONAL</t>
        </is>
      </c>
      <c r="BL82" t="inlineStr">
        <is>
          <t>N2L84</t>
        </is>
      </c>
      <c r="BM82" t="inlineStr">
        <is>
          <t>N2L84 — Conductor ACSR 2/0 AWG</t>
        </is>
      </c>
      <c r="BU82" t="inlineStr">
        <is>
          <t>N1P81</t>
        </is>
      </c>
      <c r="BV82" t="inlineStr">
        <is>
          <t>N1P81 — Poste de metálico - 12 m - urbano- retención - red trenzada</t>
        </is>
      </c>
      <c r="CM82" t="inlineStr">
        <is>
          <t>N2L107</t>
        </is>
      </c>
      <c r="CN82" t="inlineStr">
        <is>
          <t>N2L107 — Conductor EPR 2 AWG</t>
        </is>
      </c>
      <c r="CY82" t="inlineStr">
        <is>
          <t>N1P81</t>
        </is>
      </c>
      <c r="CZ82" t="inlineStr">
        <is>
          <t>N1P81 — Poste de metálico - 12 m - urbano- retención - red trenzada</t>
        </is>
      </c>
      <c r="DH82" t="inlineStr">
        <is>
          <t>N1L81</t>
        </is>
      </c>
      <c r="DI82" t="inlineStr">
        <is>
          <t>N1L81 — km de conductor/fase aéreo rural - Aislado - Cobre - calibre 6</t>
        </is>
      </c>
      <c r="DK82" t="inlineStr">
        <is>
          <t>Curazao</t>
        </is>
      </c>
      <c r="DL82" t="inlineStr">
        <is>
          <t>ANG</t>
        </is>
      </c>
      <c r="DN82" t="inlineStr">
        <is>
          <t>N3S19</t>
        </is>
      </c>
      <c r="DO82" t="inlineStr">
        <is>
          <t>N3</t>
        </is>
      </c>
    </row>
    <row r="83">
      <c r="D83" t="inlineStr">
        <is>
          <t>MAD</t>
        </is>
      </c>
      <c r="E83" t="inlineStr">
        <is>
          <t>MAD</t>
        </is>
      </c>
      <c r="G83" t="inlineStr">
        <is>
          <t>CI</t>
        </is>
      </c>
      <c r="H83" t="inlineStr">
        <is>
          <t>Côte d’Ivoire</t>
        </is>
      </c>
      <c r="BF83" t="inlineStr">
        <is>
          <t>N3S20</t>
        </is>
      </c>
      <c r="BG83" t="inlineStr">
        <is>
          <t>N3S20 — BAHÍA DE ACOPLE - TIPO ENCAPSULADA (SF6)</t>
        </is>
      </c>
      <c r="BI83" t="inlineStr">
        <is>
          <t>N3S20</t>
        </is>
      </c>
      <c r="BJ83" t="inlineStr">
        <is>
          <t>N3S20 — BAHÍA DE ACOPLE - TIPO ENCAPSULADA (SF6)</t>
        </is>
      </c>
      <c r="BL83" t="inlineStr">
        <is>
          <t>N2L85</t>
        </is>
      </c>
      <c r="BM83" t="inlineStr">
        <is>
          <t>N2L85 — Conductor ACSR 3/0 AWG</t>
        </is>
      </c>
      <c r="BU83" t="inlineStr">
        <is>
          <t>N1P82</t>
        </is>
      </c>
      <c r="BV83" t="inlineStr">
        <is>
          <t>N1P82 — Poste de fibra de vidrio - 8 m - urbano- retención - red trenzada</t>
        </is>
      </c>
      <c r="CM83" t="inlineStr">
        <is>
          <t>N2L108</t>
        </is>
      </c>
      <c r="CN83" t="inlineStr">
        <is>
          <t>N2L108 — Conductor EPR 1 AWG</t>
        </is>
      </c>
      <c r="CY83" t="inlineStr">
        <is>
          <t>N1P82</t>
        </is>
      </c>
      <c r="CZ83" t="inlineStr">
        <is>
          <t>N1P82 — Poste de fibra de vidrio - 8 m - urbano- retención - red trenzada</t>
        </is>
      </c>
      <c r="DH83" t="inlineStr">
        <is>
          <t>N1L82</t>
        </is>
      </c>
      <c r="DI83" t="inlineStr">
        <is>
          <t>N1L82 — km de conductor/fase aéreo rural - Aislado - Cobre - calibre 4</t>
        </is>
      </c>
      <c r="DK83" t="inlineStr">
        <is>
          <t>Côte d’Ivoire</t>
        </is>
      </c>
      <c r="DL83" t="inlineStr">
        <is>
          <t>XOF</t>
        </is>
      </c>
      <c r="DN83" t="inlineStr">
        <is>
          <t>N3S20</t>
        </is>
      </c>
      <c r="DO83" t="inlineStr">
        <is>
          <t>N3</t>
        </is>
      </c>
    </row>
    <row r="84">
      <c r="D84" t="inlineStr">
        <is>
          <t>MDL</t>
        </is>
      </c>
      <c r="E84" t="inlineStr">
        <is>
          <t>MDL</t>
        </is>
      </c>
      <c r="G84" t="inlineStr">
        <is>
          <t>DM</t>
        </is>
      </c>
      <c r="H84" t="inlineStr">
        <is>
          <t>Dominica</t>
        </is>
      </c>
      <c r="BF84" t="inlineStr">
        <is>
          <t>N3S24</t>
        </is>
      </c>
      <c r="BG84" t="inlineStr">
        <is>
          <t>N3S24 — MÓDULO DE BARRAJE - BARRA SENCILLA - TIPO CONVENCIONAL - TIPO 1</t>
        </is>
      </c>
      <c r="BI84" t="inlineStr">
        <is>
          <t>N3S24</t>
        </is>
      </c>
      <c r="BJ84" t="inlineStr">
        <is>
          <t>N3S24 — MÓDULO DE BARRAJE - BARRA SENCILLA - TIPO CONVENCIONAL - TIPO 1</t>
        </is>
      </c>
      <c r="BL84" t="inlineStr">
        <is>
          <t>N2L86</t>
        </is>
      </c>
      <c r="BM84" t="inlineStr">
        <is>
          <t>N2L86 — Conductor ACSR 4/0 AWG</t>
        </is>
      </c>
      <c r="BU84" t="inlineStr">
        <is>
          <t>N1P83</t>
        </is>
      </c>
      <c r="BV84" t="inlineStr">
        <is>
          <t>N1P83 — Poste de fibra de vidrio - 10 m - urbano- retención - red trenzada</t>
        </is>
      </c>
      <c r="CM84" t="inlineStr">
        <is>
          <t>N2L109</t>
        </is>
      </c>
      <c r="CN84" t="inlineStr">
        <is>
          <t>N2L109 — Conductor EPR 1/0 AWG</t>
        </is>
      </c>
      <c r="CY84" t="inlineStr">
        <is>
          <t>N1P83</t>
        </is>
      </c>
      <c r="CZ84" t="inlineStr">
        <is>
          <t>N1P83 — Poste de fibra de vidrio - 10 m - urbano- retención - red trenzada</t>
        </is>
      </c>
      <c r="DH84" t="inlineStr">
        <is>
          <t>N1L83</t>
        </is>
      </c>
      <c r="DI84" t="inlineStr">
        <is>
          <t>N1L83 — km de conductor/fase aéreo rural - Aislado - Cobre - calibre 2</t>
        </is>
      </c>
      <c r="DK84" t="inlineStr">
        <is>
          <t>Dominica</t>
        </is>
      </c>
      <c r="DL84" t="inlineStr">
        <is>
          <t>XCD</t>
        </is>
      </c>
      <c r="DN84" t="inlineStr">
        <is>
          <t>N3S24</t>
        </is>
      </c>
      <c r="DO84" t="inlineStr">
        <is>
          <t>N3</t>
        </is>
      </c>
    </row>
    <row r="85">
      <c r="D85" t="inlineStr">
        <is>
          <t>MGA</t>
        </is>
      </c>
      <c r="E85" t="inlineStr">
        <is>
          <t>MGA</t>
        </is>
      </c>
      <c r="G85" t="inlineStr">
        <is>
          <t>EG</t>
        </is>
      </c>
      <c r="H85" t="inlineStr">
        <is>
          <t>Egipto</t>
        </is>
      </c>
      <c r="BF85" t="inlineStr">
        <is>
          <t>N3S25</t>
        </is>
      </c>
      <c r="BG85" t="inlineStr">
        <is>
          <t>N3S25 — MÓDULO DE BARRAJE - BARRA SENCILLA - TIPO CONVENCIONAL - TIPO 2</t>
        </is>
      </c>
      <c r="BI85" t="inlineStr">
        <is>
          <t>N3S25</t>
        </is>
      </c>
      <c r="BJ85" t="inlineStr">
        <is>
          <t>N3S25 — MÓDULO DE BARRAJE - BARRA SENCILLA - TIPO CONVENCIONAL - TIPO 2</t>
        </is>
      </c>
      <c r="BL85" t="inlineStr">
        <is>
          <t>N2L87</t>
        </is>
      </c>
      <c r="BM85" t="inlineStr">
        <is>
          <t>N2L87 — Conductor ACSR 266 kcmil</t>
        </is>
      </c>
      <c r="BU85" t="inlineStr">
        <is>
          <t>N1P84</t>
        </is>
      </c>
      <c r="BV85" t="inlineStr">
        <is>
          <t>N1P84 — Poste de fibra de vidrio - 12 m - urbano- retención - red trenzada</t>
        </is>
      </c>
      <c r="CM85" t="inlineStr">
        <is>
          <t>N2L110</t>
        </is>
      </c>
      <c r="CN85" t="inlineStr">
        <is>
          <t>N2L110 — Conductor EPR 2/0 AWG</t>
        </is>
      </c>
      <c r="CY85" t="inlineStr">
        <is>
          <t>N1P84</t>
        </is>
      </c>
      <c r="CZ85" t="inlineStr">
        <is>
          <t>N1P84 — Poste de fibra de vidrio - 12 m - urbano- retención - red trenzada</t>
        </is>
      </c>
      <c r="DH85" t="inlineStr">
        <is>
          <t>N1L84</t>
        </is>
      </c>
      <c r="DI85" t="inlineStr">
        <is>
          <t>N1L84 — km de conductor/fase aéreo rural - Aislado - Cobre - calibre 1</t>
        </is>
      </c>
      <c r="DK85" t="inlineStr">
        <is>
          <t>Egipto</t>
        </is>
      </c>
      <c r="DL85" t="inlineStr">
        <is>
          <t>EGP</t>
        </is>
      </c>
      <c r="DN85" t="inlineStr">
        <is>
          <t>N3S25</t>
        </is>
      </c>
      <c r="DO85" t="inlineStr">
        <is>
          <t>N3</t>
        </is>
      </c>
    </row>
    <row r="86">
      <c r="D86" t="inlineStr">
        <is>
          <t>MKD</t>
        </is>
      </c>
      <c r="E86" t="inlineStr">
        <is>
          <t>MKD</t>
        </is>
      </c>
      <c r="G86" t="inlineStr">
        <is>
          <t>SV</t>
        </is>
      </c>
      <c r="H86" t="inlineStr">
        <is>
          <t>El Salvador</t>
        </is>
      </c>
      <c r="BF86" t="inlineStr">
        <is>
          <t>N3S26</t>
        </is>
      </c>
      <c r="BG86" t="inlineStr">
        <is>
          <t>N3S26 — MÓDULO DE BARRAJE - BARRA SENCILLA - TIPO CONVENCIONAL - TIPO 3</t>
        </is>
      </c>
      <c r="BI86" t="inlineStr">
        <is>
          <t>N3S26</t>
        </is>
      </c>
      <c r="BJ86" t="inlineStr">
        <is>
          <t>N3S26 — MÓDULO DE BARRAJE - BARRA SENCILLA - TIPO CONVENCIONAL - TIPO 3</t>
        </is>
      </c>
      <c r="BL86" t="inlineStr">
        <is>
          <t>N2L88</t>
        </is>
      </c>
      <c r="BM86" t="inlineStr">
        <is>
          <t>N2L88 — Conductor ACSR 336 kcmil</t>
        </is>
      </c>
      <c r="BU86" t="inlineStr">
        <is>
          <t>N1P85</t>
        </is>
      </c>
      <c r="BV86" t="inlineStr">
        <is>
          <t>N1P85 — Poste de concreto - 8 m - rural- retención - red trenzada</t>
        </is>
      </c>
      <c r="CM86" t="inlineStr">
        <is>
          <t>N2L111</t>
        </is>
      </c>
      <c r="CN86" t="inlineStr">
        <is>
          <t>N2L111 — Conductor EPR 3/0 AWG</t>
        </is>
      </c>
      <c r="CY86" t="inlineStr">
        <is>
          <t>N1P85</t>
        </is>
      </c>
      <c r="CZ86" t="inlineStr">
        <is>
          <t>N1P85 — Poste de concreto - 8 m - rural- retención - red trenzada</t>
        </is>
      </c>
      <c r="DH86" t="inlineStr">
        <is>
          <t>N1L85</t>
        </is>
      </c>
      <c r="DI86" t="inlineStr">
        <is>
          <t>N1L85 — km de conductor/fase aéreo rural - Aislado - Cobre - calibre  1/0</t>
        </is>
      </c>
      <c r="DK86" t="inlineStr">
        <is>
          <t>El Salvador</t>
        </is>
      </c>
      <c r="DL86" t="inlineStr">
        <is>
          <t>USD</t>
        </is>
      </c>
      <c r="DN86" t="inlineStr">
        <is>
          <t>N3S26</t>
        </is>
      </c>
      <c r="DO86" t="inlineStr">
        <is>
          <t>N3</t>
        </is>
      </c>
    </row>
    <row r="87">
      <c r="D87" t="inlineStr">
        <is>
          <t>MMK</t>
        </is>
      </c>
      <c r="E87" t="inlineStr">
        <is>
          <t>MMK</t>
        </is>
      </c>
      <c r="G87" t="inlineStr">
        <is>
          <t>ER</t>
        </is>
      </c>
      <c r="H87" t="inlineStr">
        <is>
          <t>Eritrea</t>
        </is>
      </c>
      <c r="BF87" t="inlineStr">
        <is>
          <t>N3S27</t>
        </is>
      </c>
      <c r="BG87" t="inlineStr">
        <is>
          <t>N3S27 — MÓDULO DE BARRAJE - BARRA DOBLE - TIPO 1</t>
        </is>
      </c>
      <c r="BI87" t="inlineStr">
        <is>
          <t>N3S27</t>
        </is>
      </c>
      <c r="BJ87" t="inlineStr">
        <is>
          <t>N3S27 — MÓDULO DE BARRAJE - BARRA DOBLE - TIPO 1</t>
        </is>
      </c>
      <c r="BL87" t="inlineStr">
        <is>
          <t>N2L89</t>
        </is>
      </c>
      <c r="BM87" t="inlineStr">
        <is>
          <t>N2L89 — Conductor ACSR 397 kcmil</t>
        </is>
      </c>
      <c r="BU87" t="inlineStr">
        <is>
          <t>N1P86</t>
        </is>
      </c>
      <c r="BV87" t="inlineStr">
        <is>
          <t>N1P86 — Poste de concreto -10 m - rural- retención - red trenzada</t>
        </is>
      </c>
      <c r="CM87" t="inlineStr">
        <is>
          <t>N2L112</t>
        </is>
      </c>
      <c r="CN87" t="inlineStr">
        <is>
          <t>N2L112 — Conductor EPR 4/0 AWG</t>
        </is>
      </c>
      <c r="CY87" t="inlineStr">
        <is>
          <t>N1P86</t>
        </is>
      </c>
      <c r="CZ87" t="inlineStr">
        <is>
          <t>N1P86 — Poste de concreto -10 m - rural- retención - red trenzada</t>
        </is>
      </c>
      <c r="DH87" t="inlineStr">
        <is>
          <t>N1L86</t>
        </is>
      </c>
      <c r="DI87" t="inlineStr">
        <is>
          <t>N1L86 — km de conductor/fase aéreo rural - Aislado - Cobre - calibre  2/0</t>
        </is>
      </c>
      <c r="DK87" t="inlineStr">
        <is>
          <t>Eritrea</t>
        </is>
      </c>
      <c r="DL87" t="inlineStr">
        <is>
          <t>ERN</t>
        </is>
      </c>
      <c r="DN87" t="inlineStr">
        <is>
          <t>N3S27</t>
        </is>
      </c>
      <c r="DO87" t="inlineStr">
        <is>
          <t>N3</t>
        </is>
      </c>
    </row>
    <row r="88">
      <c r="D88" t="inlineStr">
        <is>
          <t>MNT</t>
        </is>
      </c>
      <c r="E88" t="inlineStr">
        <is>
          <t>MNT</t>
        </is>
      </c>
      <c r="G88" t="inlineStr">
        <is>
          <t>SK</t>
        </is>
      </c>
      <c r="H88" t="inlineStr">
        <is>
          <t>Eslovaquia</t>
        </is>
      </c>
      <c r="BF88" t="inlineStr">
        <is>
          <t>N3S28</t>
        </is>
      </c>
      <c r="BG88" t="inlineStr">
        <is>
          <t>N3S28 — MODULO DE BARRAJE - BARRA DOBLE - TIPO 2</t>
        </is>
      </c>
      <c r="BI88" t="inlineStr">
        <is>
          <t>N3S28</t>
        </is>
      </c>
      <c r="BJ88" t="inlineStr">
        <is>
          <t>N3S28 — MODULO DE BARRAJE - BARRA DOBLE - TIPO 2</t>
        </is>
      </c>
      <c r="BL88" t="inlineStr">
        <is>
          <t>N2L90</t>
        </is>
      </c>
      <c r="BM88" t="inlineStr">
        <is>
          <t>N2L90 — Conductor ACSR 477 kcmil</t>
        </is>
      </c>
      <c r="BU88" t="inlineStr">
        <is>
          <t>N1P87</t>
        </is>
      </c>
      <c r="BV88" t="inlineStr">
        <is>
          <t>N1P87 — Poste de concreto - 12 m - rural- retención - red trenzada</t>
        </is>
      </c>
      <c r="CM88" t="inlineStr">
        <is>
          <t>N2L113</t>
        </is>
      </c>
      <c r="CN88" t="inlineStr">
        <is>
          <t>N2L113 — Conductor EPR 250 kcmil</t>
        </is>
      </c>
      <c r="CY88" t="inlineStr">
        <is>
          <t>N1P87</t>
        </is>
      </c>
      <c r="CZ88" t="inlineStr">
        <is>
          <t>N1P87 — Poste de concreto - 12 m - rural- retención - red trenzada</t>
        </is>
      </c>
      <c r="DH88" t="inlineStr">
        <is>
          <t>N1L87</t>
        </is>
      </c>
      <c r="DI88" t="inlineStr">
        <is>
          <t>N1L87 — km de conductor/fase aéreo rural - Aislado - Cobre - calibre  3/0</t>
        </is>
      </c>
      <c r="DK88" t="inlineStr">
        <is>
          <t>Eslovaquia</t>
        </is>
      </c>
      <c r="DL88" t="inlineStr">
        <is>
          <t>EUR</t>
        </is>
      </c>
      <c r="DN88" t="inlineStr">
        <is>
          <t>N3S28</t>
        </is>
      </c>
      <c r="DO88" t="inlineStr">
        <is>
          <t>N3</t>
        </is>
      </c>
    </row>
    <row r="89">
      <c r="D89" t="inlineStr">
        <is>
          <t>MOP</t>
        </is>
      </c>
      <c r="E89" t="inlineStr">
        <is>
          <t>MOP</t>
        </is>
      </c>
      <c r="G89" t="inlineStr">
        <is>
          <t>SI</t>
        </is>
      </c>
      <c r="H89" t="inlineStr">
        <is>
          <t>Eslovenia</t>
        </is>
      </c>
      <c r="BF89" t="inlineStr">
        <is>
          <t>N3S29</t>
        </is>
      </c>
      <c r="BG89" t="inlineStr">
        <is>
          <t>N3S29 — MODULO DE BARRAJE - BARRA DOBLE - TIPO 3</t>
        </is>
      </c>
      <c r="BI89" t="inlineStr">
        <is>
          <t>N3S29</t>
        </is>
      </c>
      <c r="BJ89" t="inlineStr">
        <is>
          <t>N3S29 — MODULO DE BARRAJE - BARRA DOBLE - TIPO 3</t>
        </is>
      </c>
      <c r="BL89" t="inlineStr">
        <is>
          <t>N2L91</t>
        </is>
      </c>
      <c r="BM89" t="inlineStr">
        <is>
          <t>N2L91 — Conductor ACSR 605 kcmil</t>
        </is>
      </c>
      <c r="BU89" t="inlineStr">
        <is>
          <t>N1P88</t>
        </is>
      </c>
      <c r="BV89" t="inlineStr">
        <is>
          <t>N1P88 — Poste de madera - 8 m - rural- retención - red trenzada</t>
        </is>
      </c>
      <c r="CM89" t="inlineStr">
        <is>
          <t>N2L114</t>
        </is>
      </c>
      <c r="CN89" t="inlineStr">
        <is>
          <t>N2L114 — Conductor EPR 300 kcmil</t>
        </is>
      </c>
      <c r="CY89" t="inlineStr">
        <is>
          <t>N1P88</t>
        </is>
      </c>
      <c r="CZ89" t="inlineStr">
        <is>
          <t>N1P88 — Poste de madera - 8 m - rural- retención - red trenzada</t>
        </is>
      </c>
      <c r="DH89" t="inlineStr">
        <is>
          <t>N1L88</t>
        </is>
      </c>
      <c r="DI89" t="inlineStr">
        <is>
          <t>N1L88 — km de conductor/fase aéreo rural - Aislado - Cobre - calibre  4/0</t>
        </is>
      </c>
      <c r="DK89" t="inlineStr">
        <is>
          <t>Eslovenia</t>
        </is>
      </c>
      <c r="DL89" t="inlineStr">
        <is>
          <t>EUR</t>
        </is>
      </c>
      <c r="DN89" t="inlineStr">
        <is>
          <t>N3S29</t>
        </is>
      </c>
      <c r="DO89" t="inlineStr">
        <is>
          <t>N3</t>
        </is>
      </c>
    </row>
    <row r="90">
      <c r="D90" t="inlineStr">
        <is>
          <t>MRU</t>
        </is>
      </c>
      <c r="E90" t="inlineStr">
        <is>
          <t>MRU</t>
        </is>
      </c>
      <c r="G90" t="inlineStr">
        <is>
          <t>EE</t>
        </is>
      </c>
      <c r="H90" t="inlineStr">
        <is>
          <t>Estonia</t>
        </is>
      </c>
      <c r="BF90" t="inlineStr">
        <is>
          <t>N3S30</t>
        </is>
      </c>
      <c r="BG90" t="inlineStr">
        <is>
          <t>N3S30 — MÓDULO DE BARRAJE - BARRA PRINCIPAL Y TRANSFERENCIA - TIPO CONVENCIONAL - TIPO 1</t>
        </is>
      </c>
      <c r="BI90" t="inlineStr">
        <is>
          <t>N3S30</t>
        </is>
      </c>
      <c r="BJ90" t="inlineStr">
        <is>
          <t>N3S30 — MÓDULO DE BARRAJE - BARRA PRINCIPAL Y TRANSFERENCIA - TIPO CONVENCIONAL - TIPO 1</t>
        </is>
      </c>
      <c r="BL90" t="inlineStr">
        <is>
          <t>N2L92</t>
        </is>
      </c>
      <c r="BM90" t="inlineStr">
        <is>
          <t>N2L92 — Conductor ACSR 795 kcmil</t>
        </is>
      </c>
      <c r="BU90" t="inlineStr">
        <is>
          <t>N1P89</t>
        </is>
      </c>
      <c r="BV90" t="inlineStr">
        <is>
          <t>N1P89 — Poste de madera - 10 m - rural- retención - red trenzada</t>
        </is>
      </c>
      <c r="CM90" t="inlineStr">
        <is>
          <t>N2L115</t>
        </is>
      </c>
      <c r="CN90" t="inlineStr">
        <is>
          <t>N2L115 — Conductor EPR 350 kcmil</t>
        </is>
      </c>
      <c r="CY90" t="inlineStr">
        <is>
          <t>N1P89</t>
        </is>
      </c>
      <c r="CZ90" t="inlineStr">
        <is>
          <t>N1P89 — Poste de madera - 10 m - rural- retención - red trenzada</t>
        </is>
      </c>
      <c r="DH90" t="inlineStr">
        <is>
          <t>N1L89</t>
        </is>
      </c>
      <c r="DI90" t="inlineStr">
        <is>
          <t>N1L89 — km de conductor/fase aéreo rural - Aislado - Cobre - calibre 250</t>
        </is>
      </c>
      <c r="DK90" t="inlineStr">
        <is>
          <t>Estonia</t>
        </is>
      </c>
      <c r="DL90" t="inlineStr">
        <is>
          <t>EUR</t>
        </is>
      </c>
      <c r="DN90" t="inlineStr">
        <is>
          <t>N3S30</t>
        </is>
      </c>
      <c r="DO90" t="inlineStr">
        <is>
          <t>N3</t>
        </is>
      </c>
    </row>
    <row r="91">
      <c r="D91" t="inlineStr">
        <is>
          <t>MUR</t>
        </is>
      </c>
      <c r="E91" t="inlineStr">
        <is>
          <t>MUR</t>
        </is>
      </c>
      <c r="G91" t="inlineStr">
        <is>
          <t>SZ</t>
        </is>
      </c>
      <c r="H91" t="inlineStr">
        <is>
          <t>Esuatini</t>
        </is>
      </c>
      <c r="BF91" t="inlineStr">
        <is>
          <t>N3S31</t>
        </is>
      </c>
      <c r="BG91" t="inlineStr">
        <is>
          <t>N3S31 — MÓDULO DE BARRAJE - BARRA PRINCIPAL Y TRANSFERENCIA - TIPO CONVENCIONAL - TIPO 2</t>
        </is>
      </c>
      <c r="BI91" t="inlineStr">
        <is>
          <t>N3S31</t>
        </is>
      </c>
      <c r="BJ91" t="inlineStr">
        <is>
          <t>N3S31 — MÓDULO DE BARRAJE - BARRA PRINCIPAL Y TRANSFERENCIA - TIPO CONVENCIONAL - TIPO 2</t>
        </is>
      </c>
      <c r="BL91" t="inlineStr">
        <is>
          <t>N2L93</t>
        </is>
      </c>
      <c r="BM91" t="inlineStr">
        <is>
          <t>N2L93 — Conductor semiaislado 4 AWG</t>
        </is>
      </c>
      <c r="BU91" t="inlineStr">
        <is>
          <t>N1P90</t>
        </is>
      </c>
      <c r="BV91" t="inlineStr">
        <is>
          <t>N1P90 — Poste de madera - 12 m - rural- retención - red trenzada</t>
        </is>
      </c>
      <c r="CM91" t="inlineStr">
        <is>
          <t>N2L116</t>
        </is>
      </c>
      <c r="CN91" t="inlineStr">
        <is>
          <t>N2L116 — Conductor EPR 400 kcmil</t>
        </is>
      </c>
      <c r="CY91" t="inlineStr">
        <is>
          <t>N1P90</t>
        </is>
      </c>
      <c r="CZ91" t="inlineStr">
        <is>
          <t>N1P90 — Poste de madera - 12 m - rural- retención - red trenzada</t>
        </is>
      </c>
      <c r="DH91" t="inlineStr">
        <is>
          <t>N1L90</t>
        </is>
      </c>
      <c r="DI91" t="inlineStr">
        <is>
          <t>N1L90 — km de conductor/fase aéreo rural - Aislado - Cobre - calibre  6/0</t>
        </is>
      </c>
      <c r="DK91" t="inlineStr">
        <is>
          <t>Esuatini</t>
        </is>
      </c>
      <c r="DL91" t="inlineStr">
        <is>
          <t>SZL</t>
        </is>
      </c>
      <c r="DN91" t="inlineStr">
        <is>
          <t>N3S31</t>
        </is>
      </c>
      <c r="DO91" t="inlineStr">
        <is>
          <t>N3</t>
        </is>
      </c>
    </row>
    <row r="92">
      <c r="D92" t="inlineStr">
        <is>
          <t>MVR</t>
        </is>
      </c>
      <c r="E92" t="inlineStr">
        <is>
          <t>MVR</t>
        </is>
      </c>
      <c r="G92" t="inlineStr">
        <is>
          <t>ET</t>
        </is>
      </c>
      <c r="H92" t="inlineStr">
        <is>
          <t>Etiopía</t>
        </is>
      </c>
      <c r="BF92" t="inlineStr">
        <is>
          <t>N3S32</t>
        </is>
      </c>
      <c r="BG92" t="inlineStr">
        <is>
          <t>N3S32 — MÓDULO DE BARRAJE - BARRA PRINCIPAL Y TRANSFERENCIA - TIPO CONVENCIONAL - TIPO 3</t>
        </is>
      </c>
      <c r="BI92" t="inlineStr">
        <is>
          <t>N3S32</t>
        </is>
      </c>
      <c r="BJ92" t="inlineStr">
        <is>
          <t>N3S32 — MÓDULO DE BARRAJE - BARRA PRINCIPAL Y TRANSFERENCIA - TIPO CONVENCIONAL - TIPO 3</t>
        </is>
      </c>
      <c r="BL92" t="inlineStr">
        <is>
          <t>N2L94</t>
        </is>
      </c>
      <c r="BM92" t="inlineStr">
        <is>
          <t>N2L94 — Conductor semiaislado 2 AWG</t>
        </is>
      </c>
      <c r="BU92" t="inlineStr">
        <is>
          <t>N1P91</t>
        </is>
      </c>
      <c r="BV92" t="inlineStr">
        <is>
          <t>N1P91 — Poste de metálico - 8 m - rural- retención - red trenzada</t>
        </is>
      </c>
      <c r="CM92" t="inlineStr">
        <is>
          <t>N2L117</t>
        </is>
      </c>
      <c r="CN92" t="inlineStr">
        <is>
          <t>N2L117 — Conductor EPR 500 kcmil</t>
        </is>
      </c>
      <c r="CY92" t="inlineStr">
        <is>
          <t>N1P91</t>
        </is>
      </c>
      <c r="CZ92" t="inlineStr">
        <is>
          <t>N1P91 — Poste de metálico - 8 m - rural- retención - red trenzada</t>
        </is>
      </c>
      <c r="DH92" t="inlineStr">
        <is>
          <t>N1L91</t>
        </is>
      </c>
      <c r="DI92" t="inlineStr">
        <is>
          <t>N1L91 — km de conductor/fase aéreo rural - Aislado - Cobre - calibre 350</t>
        </is>
      </c>
      <c r="DK92" t="inlineStr">
        <is>
          <t>Etiopía</t>
        </is>
      </c>
      <c r="DL92" t="inlineStr">
        <is>
          <t>ETB</t>
        </is>
      </c>
      <c r="DN92" t="inlineStr">
        <is>
          <t>N3S32</t>
        </is>
      </c>
      <c r="DO92" t="inlineStr">
        <is>
          <t>N3</t>
        </is>
      </c>
    </row>
    <row r="93">
      <c r="D93" t="inlineStr">
        <is>
          <t>MWK</t>
        </is>
      </c>
      <c r="E93" t="inlineStr">
        <is>
          <t>MWK</t>
        </is>
      </c>
      <c r="G93" t="inlineStr">
        <is>
          <t>PH</t>
        </is>
      </c>
      <c r="H93" t="inlineStr">
        <is>
          <t>Filipinas</t>
        </is>
      </c>
      <c r="BF93" t="inlineStr">
        <is>
          <t>N3S34</t>
        </is>
      </c>
      <c r="BG93" t="inlineStr">
        <is>
          <t>N3S34 — MÓDULO COMÚN/BAHÍA - TIPO 1 (1 A 3 BAHÍAS) TIPO CONVENCIONAL O ENCAPSULADA EXTERIO</t>
        </is>
      </c>
      <c r="BI93" t="inlineStr">
        <is>
          <t>N3S34</t>
        </is>
      </c>
      <c r="BJ93" t="inlineStr">
        <is>
          <t>N3S34 — MÓDULO COMÚN/BAHÍA - TIPO 1 (1 A 3 BAHÍAS) TIPO CONVENCIONAL O ENCAPSULADA EXTERIO</t>
        </is>
      </c>
      <c r="BL93" t="inlineStr">
        <is>
          <t>N2L95</t>
        </is>
      </c>
      <c r="BM93" t="inlineStr">
        <is>
          <t>N2L95 — Conductor semiaislado 1 AWG</t>
        </is>
      </c>
      <c r="BU93" t="inlineStr">
        <is>
          <t>N1P92</t>
        </is>
      </c>
      <c r="BV93" t="inlineStr">
        <is>
          <t>N1P92 — Poste de metálico - 10 m - rural- retención - red trenzada</t>
        </is>
      </c>
      <c r="CM93" t="inlineStr">
        <is>
          <t>N2L118</t>
        </is>
      </c>
      <c r="CN93" t="inlineStr">
        <is>
          <t>N2L118 — Conductor EPR 600 kcmil</t>
        </is>
      </c>
      <c r="CY93" t="inlineStr">
        <is>
          <t>N1P92</t>
        </is>
      </c>
      <c r="CZ93" t="inlineStr">
        <is>
          <t>N1P92 — Poste de metálico - 10 m - rural- retención - red trenzada</t>
        </is>
      </c>
      <c r="DH93" t="inlineStr">
        <is>
          <t>N1L92</t>
        </is>
      </c>
      <c r="DI93" t="inlineStr">
        <is>
          <t>N1L92 — km de conductor/fase aéreo rural - Aislado - Cobre - calibre 400</t>
        </is>
      </c>
      <c r="DK93" t="inlineStr">
        <is>
          <t>Filipinas</t>
        </is>
      </c>
      <c r="DL93" t="inlineStr">
        <is>
          <t>PHP</t>
        </is>
      </c>
      <c r="DN93" t="inlineStr">
        <is>
          <t>N3S34</t>
        </is>
      </c>
      <c r="DO93" t="inlineStr">
        <is>
          <t>N3</t>
        </is>
      </c>
    </row>
    <row r="94">
      <c r="D94" t="inlineStr">
        <is>
          <t>MXN</t>
        </is>
      </c>
      <c r="E94" t="inlineStr">
        <is>
          <t>MXN</t>
        </is>
      </c>
      <c r="G94" t="inlineStr">
        <is>
          <t>FJ</t>
        </is>
      </c>
      <c r="H94" t="inlineStr">
        <is>
          <t>Fiyi</t>
        </is>
      </c>
      <c r="BF94" t="inlineStr">
        <is>
          <t>N3S35</t>
        </is>
      </c>
      <c r="BG94" t="inlineStr">
        <is>
          <t>N3S35 — MÓDULO COMÚN/BAHÍA - TIPO 2 (4 A 6 BAHÍAS) TIPO CONVENCIONAL O ENCAPSULADA EXTERIO</t>
        </is>
      </c>
      <c r="BI94" t="inlineStr">
        <is>
          <t>N3S35</t>
        </is>
      </c>
      <c r="BJ94" t="inlineStr">
        <is>
          <t>N3S35 — MÓDULO COMÚN/BAHÍA - TIPO 2 (4 A 6 BAHÍAS) TIPO CONVENCIONAL O ENCAPSULADA EXTERIO</t>
        </is>
      </c>
      <c r="BL94" t="inlineStr">
        <is>
          <t>N2L96</t>
        </is>
      </c>
      <c r="BM94" t="inlineStr">
        <is>
          <t>N2L96 — Conductor semiaislado 1/0 AWG</t>
        </is>
      </c>
      <c r="BU94" t="inlineStr">
        <is>
          <t>N1P93</t>
        </is>
      </c>
      <c r="BV94" t="inlineStr">
        <is>
          <t>N1P93 — Poste de metálico - 12 m - rural- retención - red trenzada</t>
        </is>
      </c>
      <c r="CM94" t="inlineStr">
        <is>
          <t>N2L119</t>
        </is>
      </c>
      <c r="CN94" t="inlineStr">
        <is>
          <t>N2L119 — Conductor EPR 750 kcmil</t>
        </is>
      </c>
      <c r="CY94" t="inlineStr">
        <is>
          <t>N1P93</t>
        </is>
      </c>
      <c r="CZ94" t="inlineStr">
        <is>
          <t>N1P93 — Poste de metálico - 12 m - rural- retención - red trenzada</t>
        </is>
      </c>
      <c r="DH94" t="inlineStr">
        <is>
          <t>N1L93</t>
        </is>
      </c>
      <c r="DI94" t="inlineStr">
        <is>
          <t>N1L93 — km de conductor/fase aéreo rural - Aislado - Cobre - calibre 500</t>
        </is>
      </c>
      <c r="DK94" t="inlineStr">
        <is>
          <t>Fiyi</t>
        </is>
      </c>
      <c r="DL94" t="inlineStr">
        <is>
          <t>FJD</t>
        </is>
      </c>
      <c r="DN94" t="inlineStr">
        <is>
          <t>N3S35</t>
        </is>
      </c>
      <c r="DO94" t="inlineStr">
        <is>
          <t>N3</t>
        </is>
      </c>
    </row>
    <row r="95">
      <c r="D95" t="inlineStr">
        <is>
          <t>MYR</t>
        </is>
      </c>
      <c r="E95" t="inlineStr">
        <is>
          <t>MYR</t>
        </is>
      </c>
      <c r="G95" t="inlineStr">
        <is>
          <t>GA</t>
        </is>
      </c>
      <c r="H95" t="inlineStr">
        <is>
          <t>Gabón</t>
        </is>
      </c>
      <c r="BF95" t="inlineStr">
        <is>
          <t>N3S36</t>
        </is>
      </c>
      <c r="BG95" t="inlineStr">
        <is>
          <t>N3S36 — MÓDULO COMÚN/BAHÍA - TIPO 3 (MÁS DE  6 BAHÍAS) TIPO CONVENCIONAL O ENCAPSULADA EXT</t>
        </is>
      </c>
      <c r="BI95" t="inlineStr">
        <is>
          <t>N3S36</t>
        </is>
      </c>
      <c r="BJ95" t="inlineStr">
        <is>
          <t>N3S36 — MÓDULO COMÚN/BAHÍA - TIPO 3 (MÁS DE  6 BAHÍAS) TIPO CONVENCIONAL O ENCAPSULADA EXT</t>
        </is>
      </c>
      <c r="BL95" t="inlineStr">
        <is>
          <t>N2L97</t>
        </is>
      </c>
      <c r="BM95" t="inlineStr">
        <is>
          <t>N2L97 — Conductor semiaislado 2/0 AWG</t>
        </is>
      </c>
      <c r="BU95" t="inlineStr">
        <is>
          <t>N1P94</t>
        </is>
      </c>
      <c r="BV95" t="inlineStr">
        <is>
          <t>N1P94 — Poste de fibra de vidrio - 8 m - rural- retención - red trenzada</t>
        </is>
      </c>
      <c r="CM95" t="inlineStr">
        <is>
          <t>N2L120</t>
        </is>
      </c>
      <c r="CN95" t="inlineStr">
        <is>
          <t>N2L120 — Conductor aluminio 2 AWG</t>
        </is>
      </c>
      <c r="CY95" t="inlineStr">
        <is>
          <t>N1P94</t>
        </is>
      </c>
      <c r="CZ95" t="inlineStr">
        <is>
          <t>N1P94 — Poste de fibra de vidrio - 8 m - rural- retención - red trenzada</t>
        </is>
      </c>
      <c r="DH95" t="inlineStr">
        <is>
          <t>N1L94</t>
        </is>
      </c>
      <c r="DI95" t="inlineStr">
        <is>
          <t>N1L94 — km de conductor/fase aéreo rural - Desnudo - Aluminio - calibre 14</t>
        </is>
      </c>
      <c r="DK95" t="inlineStr">
        <is>
          <t>Gabón</t>
        </is>
      </c>
      <c r="DL95" t="inlineStr">
        <is>
          <t>XAF</t>
        </is>
      </c>
      <c r="DN95" t="inlineStr">
        <is>
          <t>N3S36</t>
        </is>
      </c>
      <c r="DO95" t="inlineStr">
        <is>
          <t>N3</t>
        </is>
      </c>
    </row>
    <row r="96">
      <c r="D96" t="inlineStr">
        <is>
          <t>MZN</t>
        </is>
      </c>
      <c r="E96" t="inlineStr">
        <is>
          <t>MZN</t>
        </is>
      </c>
      <c r="G96" t="inlineStr">
        <is>
          <t>GM</t>
        </is>
      </c>
      <c r="H96" t="inlineStr">
        <is>
          <t>Gambia</t>
        </is>
      </c>
      <c r="BF96" t="inlineStr">
        <is>
          <t>N3S37</t>
        </is>
      </c>
      <c r="BG96" t="inlineStr">
        <is>
          <t>N3S37 — MÓDULO COMÚN/BAHÍA - TIPO 4 - TIPO INTERIOR</t>
        </is>
      </c>
      <c r="BI96" t="inlineStr">
        <is>
          <t>N3S37</t>
        </is>
      </c>
      <c r="BJ96" t="inlineStr">
        <is>
          <t>N3S37 — MÓDULO COMÚN/BAHÍA - TIPO 4 - TIPO INTERIOR</t>
        </is>
      </c>
      <c r="BL96" t="inlineStr">
        <is>
          <t>N2L98</t>
        </is>
      </c>
      <c r="BM96" t="inlineStr">
        <is>
          <t>N2L98 — Conductor semiaislado 3/0 AWG</t>
        </is>
      </c>
      <c r="BU96" t="inlineStr">
        <is>
          <t>N1P95</t>
        </is>
      </c>
      <c r="BV96" t="inlineStr">
        <is>
          <t>N1P95 — Poste de fibra de vidrio - 10 m - rural- retención - red trenzada</t>
        </is>
      </c>
      <c r="CM96" t="inlineStr">
        <is>
          <t>N2L121</t>
        </is>
      </c>
      <c r="CN96" t="inlineStr">
        <is>
          <t>N2L121 — Conductor aluminio 1/0 AWG</t>
        </is>
      </c>
      <c r="CY96" t="inlineStr">
        <is>
          <t>N1P95</t>
        </is>
      </c>
      <c r="CZ96" t="inlineStr">
        <is>
          <t>N1P95 — Poste de fibra de vidrio - 10 m - rural- retención - red trenzada</t>
        </is>
      </c>
      <c r="DH96" t="inlineStr">
        <is>
          <t>N1L95</t>
        </is>
      </c>
      <c r="DI96" t="inlineStr">
        <is>
          <t>N1L95 — km de conductor/fase aéreo rural - Desnudo - Aluminio - calibre 12</t>
        </is>
      </c>
      <c r="DK96" t="inlineStr">
        <is>
          <t>Gambia</t>
        </is>
      </c>
      <c r="DL96" t="inlineStr">
        <is>
          <t>GMD</t>
        </is>
      </c>
      <c r="DN96" t="inlineStr">
        <is>
          <t>N3S37</t>
        </is>
      </c>
      <c r="DO96" t="inlineStr">
        <is>
          <t>N3</t>
        </is>
      </c>
    </row>
    <row r="97">
      <c r="D97" t="inlineStr">
        <is>
          <t>NAD</t>
        </is>
      </c>
      <c r="E97" t="inlineStr">
        <is>
          <t>NAD</t>
        </is>
      </c>
      <c r="G97" t="inlineStr">
        <is>
          <t>GE</t>
        </is>
      </c>
      <c r="H97" t="inlineStr">
        <is>
          <t>Georgia</t>
        </is>
      </c>
      <c r="BF97" t="inlineStr">
        <is>
          <t>N3S39</t>
        </is>
      </c>
      <c r="BG97" t="inlineStr">
        <is>
          <t>N3S39 — SUBESTACIÓN MÓVIL 30 MVA</t>
        </is>
      </c>
      <c r="BI97" t="inlineStr">
        <is>
          <t>N3S39</t>
        </is>
      </c>
      <c r="BJ97" t="inlineStr">
        <is>
          <t>N3S39 — SUBESTACIÓN MÓVIL 30 MVA</t>
        </is>
      </c>
      <c r="BL97" t="inlineStr">
        <is>
          <t>N2L99</t>
        </is>
      </c>
      <c r="BM97" t="inlineStr">
        <is>
          <t>N2L99 — Conductor semiaislado 4/0 AWG</t>
        </is>
      </c>
      <c r="BU97" t="inlineStr">
        <is>
          <t>N1P96</t>
        </is>
      </c>
      <c r="BV97" t="inlineStr">
        <is>
          <t>N1P96 — Poste de fibra de vidrio - 12 m - rural- retención - red trenzada</t>
        </is>
      </c>
      <c r="CM97" t="inlineStr">
        <is>
          <t>N2L122</t>
        </is>
      </c>
      <c r="CN97" t="inlineStr">
        <is>
          <t>N2L122 — Conductor aluminio 4/0 AWG</t>
        </is>
      </c>
      <c r="CY97" t="inlineStr">
        <is>
          <t>N1P96</t>
        </is>
      </c>
      <c r="CZ97" t="inlineStr">
        <is>
          <t>N1P96 — Poste de fibra de vidrio - 12 m - rural- retención - red trenzada</t>
        </is>
      </c>
      <c r="DH97" t="inlineStr">
        <is>
          <t>N1L96</t>
        </is>
      </c>
      <c r="DI97" t="inlineStr">
        <is>
          <t>N1L96 — km de conductor/fase aéreo rural - Desnudo - Aluminio - calibre 10</t>
        </is>
      </c>
      <c r="DK97" t="inlineStr">
        <is>
          <t>Georgia</t>
        </is>
      </c>
      <c r="DL97" t="inlineStr">
        <is>
          <t>GEL</t>
        </is>
      </c>
      <c r="DN97" t="inlineStr">
        <is>
          <t>N3S39</t>
        </is>
      </c>
      <c r="DO97" t="inlineStr">
        <is>
          <t>N3</t>
        </is>
      </c>
    </row>
    <row r="98">
      <c r="D98" t="inlineStr">
        <is>
          <t>NGN</t>
        </is>
      </c>
      <c r="E98" t="inlineStr">
        <is>
          <t>NGN</t>
        </is>
      </c>
      <c r="G98" t="inlineStr">
        <is>
          <t>GH</t>
        </is>
      </c>
      <c r="H98" t="inlineStr">
        <is>
          <t>Ghana</t>
        </is>
      </c>
      <c r="BF98" t="inlineStr">
        <is>
          <t>N3S40</t>
        </is>
      </c>
      <c r="BG98" t="inlineStr">
        <is>
          <t>N3S40 — SUBESTACIÓN MÓVIL 15 MVA</t>
        </is>
      </c>
      <c r="BI98" t="inlineStr">
        <is>
          <t>N3S40</t>
        </is>
      </c>
      <c r="BJ98" t="inlineStr">
        <is>
          <t>N3S40 — SUBESTACIÓN MÓVIL 15 MVA</t>
        </is>
      </c>
      <c r="BL98" t="inlineStr">
        <is>
          <t>N2L100</t>
        </is>
      </c>
      <c r="BM98" t="inlineStr">
        <is>
          <t>N2L100 — Conductor semiaislado 266 kcmil</t>
        </is>
      </c>
      <c r="BU98" t="inlineStr">
        <is>
          <t>N1C1</t>
        </is>
      </c>
      <c r="BV98" t="inlineStr">
        <is>
          <t>N1C1 — Caja para redes subterraneas tipo sencillo</t>
        </is>
      </c>
      <c r="CM98" t="inlineStr">
        <is>
          <t>N2L123</t>
        </is>
      </c>
      <c r="CN98" t="inlineStr">
        <is>
          <t>N2L123 — Conductor aluminio 500 kcmil</t>
        </is>
      </c>
      <c r="CY98" t="inlineStr">
        <is>
          <t>OTRA</t>
        </is>
      </c>
      <c r="CZ98" t="inlineStr">
        <is>
          <t>OTRA — Otra (precisar en Observaciones)</t>
        </is>
      </c>
      <c r="DH98" t="inlineStr">
        <is>
          <t>N1L97</t>
        </is>
      </c>
      <c r="DI98" t="inlineStr">
        <is>
          <t>N1L97 — km de conductor/fase aéreo rural - Desnudo - Aluminio - calibre 8</t>
        </is>
      </c>
      <c r="DK98" t="inlineStr">
        <is>
          <t>Ghana</t>
        </is>
      </c>
      <c r="DL98" t="inlineStr">
        <is>
          <t>GHS</t>
        </is>
      </c>
      <c r="DN98" t="inlineStr">
        <is>
          <t>N3S40</t>
        </is>
      </c>
      <c r="DO98" t="inlineStr">
        <is>
          <t>N3</t>
        </is>
      </c>
    </row>
    <row r="99">
      <c r="D99" t="inlineStr">
        <is>
          <t>NIO</t>
        </is>
      </c>
      <c r="E99" t="inlineStr">
        <is>
          <t>NIO</t>
        </is>
      </c>
      <c r="G99" t="inlineStr">
        <is>
          <t>GI</t>
        </is>
      </c>
      <c r="H99" t="inlineStr">
        <is>
          <t>Gibraltar</t>
        </is>
      </c>
      <c r="BF99" t="inlineStr">
        <is>
          <t>N3S41</t>
        </is>
      </c>
      <c r="BG99" t="inlineStr">
        <is>
          <t>N3S41 — SUBESTACIÓN MÓVIL 21 MVA</t>
        </is>
      </c>
      <c r="BI99" t="inlineStr">
        <is>
          <t>N3S41</t>
        </is>
      </c>
      <c r="BJ99" t="inlineStr">
        <is>
          <t>N3S41 — SUBESTACIÓN MÓVIL 21 MVA</t>
        </is>
      </c>
      <c r="BL99" t="inlineStr">
        <is>
          <t>N2L101</t>
        </is>
      </c>
      <c r="BM99" t="inlineStr">
        <is>
          <t>N2L101 — Conductor semiaislado 336 kcmil</t>
        </is>
      </c>
      <c r="BU99" t="inlineStr">
        <is>
          <t>N1C2</t>
        </is>
      </c>
      <c r="BV99" t="inlineStr">
        <is>
          <t>N1C2 — Caja para redes subterraneas tipo doble</t>
        </is>
      </c>
      <c r="CM99" t="inlineStr">
        <is>
          <t>N2L124</t>
        </is>
      </c>
      <c r="CN99" t="inlineStr">
        <is>
          <t>N2L124 — Conductor aluminio 750 kcmil</t>
        </is>
      </c>
      <c r="DH99" t="inlineStr">
        <is>
          <t>N1L98</t>
        </is>
      </c>
      <c r="DI99" t="inlineStr">
        <is>
          <t>N1L98 — km de conductor/fase aéreo rural - Desnudo - Aluminio - calibre 6</t>
        </is>
      </c>
      <c r="DK99" t="inlineStr">
        <is>
          <t>Gibraltar</t>
        </is>
      </c>
      <c r="DL99" t="inlineStr">
        <is>
          <t>GIP</t>
        </is>
      </c>
      <c r="DN99" t="inlineStr">
        <is>
          <t>N3S41</t>
        </is>
      </c>
      <c r="DO99" t="inlineStr">
        <is>
          <t>N3</t>
        </is>
      </c>
    </row>
    <row r="100">
      <c r="D100" t="inlineStr">
        <is>
          <t>NOK</t>
        </is>
      </c>
      <c r="E100" t="inlineStr">
        <is>
          <t>NOK</t>
        </is>
      </c>
      <c r="G100" t="inlineStr">
        <is>
          <t>GD</t>
        </is>
      </c>
      <c r="H100" t="inlineStr">
        <is>
          <t>Granada</t>
        </is>
      </c>
      <c r="BF100" t="inlineStr">
        <is>
          <t>N3S42</t>
        </is>
      </c>
      <c r="BG100" t="inlineStr">
        <is>
          <t>N3S42 — SUBESTACIÓN MÓVIL 7.5 MVA</t>
        </is>
      </c>
      <c r="BI100" t="inlineStr">
        <is>
          <t>N3S42</t>
        </is>
      </c>
      <c r="BJ100" t="inlineStr">
        <is>
          <t>N3S42 — SUBESTACIÓN MÓVIL 7.5 MVA</t>
        </is>
      </c>
      <c r="BL100" t="inlineStr">
        <is>
          <t>N2L102</t>
        </is>
      </c>
      <c r="BM100" t="inlineStr">
        <is>
          <t>N2L102 — Conductor semiaislado 477 kcmil</t>
        </is>
      </c>
      <c r="BU100" t="inlineStr">
        <is>
          <t>N1C3</t>
        </is>
      </c>
      <c r="BV100" t="inlineStr">
        <is>
          <t>N1C3 — Caja para redes subterraneas tipo alumbrado público</t>
        </is>
      </c>
      <c r="CM100" t="inlineStr">
        <is>
          <t>N2L125</t>
        </is>
      </c>
      <c r="CN100" t="inlineStr">
        <is>
          <t>N2L125 — Cobre aislado XLP o  EPR, 15 kV- 4 AWG</t>
        </is>
      </c>
      <c r="DH100" t="inlineStr">
        <is>
          <t>N1L99</t>
        </is>
      </c>
      <c r="DI100" t="inlineStr">
        <is>
          <t>N1L99 — km de conductor/fase aéreo rural - Desnudo - Aluminio - calibre 4</t>
        </is>
      </c>
      <c r="DK100" t="inlineStr">
        <is>
          <t>Granada</t>
        </is>
      </c>
      <c r="DL100" t="inlineStr">
        <is>
          <t>XCD</t>
        </is>
      </c>
      <c r="DN100" t="inlineStr">
        <is>
          <t>N3S42</t>
        </is>
      </c>
      <c r="DO100" t="inlineStr">
        <is>
          <t>N3</t>
        </is>
      </c>
    </row>
    <row r="101">
      <c r="D101" t="inlineStr">
        <is>
          <t>NPR</t>
        </is>
      </c>
      <c r="E101" t="inlineStr">
        <is>
          <t>NPR</t>
        </is>
      </c>
      <c r="G101" t="inlineStr">
        <is>
          <t>GR</t>
        </is>
      </c>
      <c r="H101" t="inlineStr">
        <is>
          <t>Grecia</t>
        </is>
      </c>
      <c r="BF101" t="inlineStr">
        <is>
          <t>N3S43</t>
        </is>
      </c>
      <c r="BG101" t="inlineStr">
        <is>
          <t>N3S43 — SUBESTACIÓN SIMPLIFICADA (RURAL)</t>
        </is>
      </c>
      <c r="BI101" t="inlineStr">
        <is>
          <t>N3S43</t>
        </is>
      </c>
      <c r="BJ101" t="inlineStr">
        <is>
          <t>N3S43 — SUBESTACIÓN SIMPLIFICADA (RURAL)</t>
        </is>
      </c>
      <c r="BL101" t="inlineStr">
        <is>
          <t>N2L103</t>
        </is>
      </c>
      <c r="BM101" t="inlineStr">
        <is>
          <t>N2L103 — Conductor semiaislado 795 kcmil</t>
        </is>
      </c>
      <c r="BU101" t="inlineStr">
        <is>
          <t>N1C4</t>
        </is>
      </c>
      <c r="BV101" t="inlineStr">
        <is>
          <t>N1C4 — Caja para redes subterraneas tipo teléfono</t>
        </is>
      </c>
      <c r="CM101" t="inlineStr">
        <is>
          <t>N2L126</t>
        </is>
      </c>
      <c r="CN101" t="inlineStr">
        <is>
          <t>N2L126 — Cobre aislado XLP o  EPR, 15 kV- 2 AWG</t>
        </is>
      </c>
      <c r="DH101" t="inlineStr">
        <is>
          <t>N1L100</t>
        </is>
      </c>
      <c r="DI101" t="inlineStr">
        <is>
          <t>N1L100 — km de conductor/fase aéreo rural - Desnudo - Aluminio - calibre 2</t>
        </is>
      </c>
      <c r="DK101" t="inlineStr">
        <is>
          <t>Grecia</t>
        </is>
      </c>
      <c r="DL101" t="inlineStr">
        <is>
          <t>EUR</t>
        </is>
      </c>
      <c r="DN101" t="inlineStr">
        <is>
          <t>N3S43</t>
        </is>
      </c>
      <c r="DO101" t="inlineStr">
        <is>
          <t>N3</t>
        </is>
      </c>
    </row>
    <row r="102">
      <c r="D102" t="inlineStr">
        <is>
          <t>NZD</t>
        </is>
      </c>
      <c r="E102" t="inlineStr">
        <is>
          <t>NZD</t>
        </is>
      </c>
      <c r="G102" t="inlineStr">
        <is>
          <t>GL</t>
        </is>
      </c>
      <c r="H102" t="inlineStr">
        <is>
          <t>Groenlandia</t>
        </is>
      </c>
      <c r="BF102" t="inlineStr">
        <is>
          <t>N3S44</t>
        </is>
      </c>
      <c r="BG102" t="inlineStr">
        <is>
          <t>N3S44 — CASA DE CONTROL</t>
        </is>
      </c>
      <c r="BI102" t="inlineStr">
        <is>
          <t>N3S44</t>
        </is>
      </c>
      <c r="BJ102" t="inlineStr">
        <is>
          <t>N3S44 — CASA DE CONTROL</t>
        </is>
      </c>
      <c r="BL102" t="inlineStr">
        <is>
          <t>N2L104</t>
        </is>
      </c>
      <c r="BM102" t="inlineStr">
        <is>
          <t>N2L104 — Conductor cobre 2 AWG</t>
        </is>
      </c>
      <c r="BU102" t="inlineStr">
        <is>
          <t>N1L1</t>
        </is>
      </c>
      <c r="BV102" t="inlineStr">
        <is>
          <t>N1L1 — km de conductor/fase  aéreo urbano - Aislado - Aluminio - calibre &lt; 6</t>
        </is>
      </c>
      <c r="CM102" t="inlineStr">
        <is>
          <t>N2L127</t>
        </is>
      </c>
      <c r="CN102" t="inlineStr">
        <is>
          <t>N2L127 — Cobre aislado XLP o  EPR, 15 kV- 1/0 AWG</t>
        </is>
      </c>
      <c r="DH102" t="inlineStr">
        <is>
          <t>N1L101</t>
        </is>
      </c>
      <c r="DI102" t="inlineStr">
        <is>
          <t>N1L101 — km de conductor/fase aéreo rural - Desnudo - Aluminio - calibre 1</t>
        </is>
      </c>
      <c r="DK102" t="inlineStr">
        <is>
          <t>Groenlandia</t>
        </is>
      </c>
      <c r="DL102" t="inlineStr">
        <is>
          <t>DKK</t>
        </is>
      </c>
      <c r="DN102" t="inlineStr">
        <is>
          <t>N3S44</t>
        </is>
      </c>
      <c r="DO102" t="inlineStr">
        <is>
          <t>N3</t>
        </is>
      </c>
    </row>
    <row r="103">
      <c r="D103" t="inlineStr">
        <is>
          <t>OMR</t>
        </is>
      </c>
      <c r="E103" t="inlineStr">
        <is>
          <t>OMR</t>
        </is>
      </c>
      <c r="G103" t="inlineStr">
        <is>
          <t>GP</t>
        </is>
      </c>
      <c r="H103" t="inlineStr">
        <is>
          <t>Guadalupe</t>
        </is>
      </c>
      <c r="BF103" t="inlineStr">
        <is>
          <t>N3S45</t>
        </is>
      </c>
      <c r="BG103" t="inlineStr">
        <is>
          <t>N3S45 — MÓDULO COMÚN - TIPO 5 - SUBESTACIÓN CONVENCIONAL REDUCIDA</t>
        </is>
      </c>
      <c r="BI103" t="inlineStr">
        <is>
          <t>N3S45</t>
        </is>
      </c>
      <c r="BJ103" t="inlineStr">
        <is>
          <t>N3S45 — MÓDULO COMÚN - TIPO 5 - SUBESTACIÓN CONVENCIONAL REDUCIDA</t>
        </is>
      </c>
      <c r="BL103" t="inlineStr">
        <is>
          <t>N2L105</t>
        </is>
      </c>
      <c r="BM103" t="inlineStr">
        <is>
          <t>N2L105 — Conductor cobre 1/0 AWG</t>
        </is>
      </c>
      <c r="BU103" t="inlineStr">
        <is>
          <t>N1L67</t>
        </is>
      </c>
      <c r="BV103" t="inlineStr">
        <is>
          <t>N1L67 — km de conductor/fase aéreo rural - Aislado - Aluminio - calibre &lt; 6</t>
        </is>
      </c>
      <c r="CM103" t="inlineStr">
        <is>
          <t>N2L128</t>
        </is>
      </c>
      <c r="CN103" t="inlineStr">
        <is>
          <t>N2L128 — Cobre aislado XLP o  EPR, 15 kV- 2/0 AWG</t>
        </is>
      </c>
      <c r="DH103" t="inlineStr">
        <is>
          <t>N1L102</t>
        </is>
      </c>
      <c r="DI103" t="inlineStr">
        <is>
          <t>N1L102 — km de conductor/fase aéreo rural - Desnudo - Aluminio - calibre  1/0</t>
        </is>
      </c>
      <c r="DK103" t="inlineStr">
        <is>
          <t>Guadalupe</t>
        </is>
      </c>
      <c r="DL103" t="inlineStr">
        <is>
          <t>EUR</t>
        </is>
      </c>
      <c r="DN103" t="inlineStr">
        <is>
          <t>N3S45</t>
        </is>
      </c>
      <c r="DO103" t="inlineStr">
        <is>
          <t>N3</t>
        </is>
      </c>
    </row>
    <row r="104">
      <c r="D104" t="inlineStr">
        <is>
          <t>PEN</t>
        </is>
      </c>
      <c r="E104" t="inlineStr">
        <is>
          <t>PEN</t>
        </is>
      </c>
      <c r="G104" t="inlineStr">
        <is>
          <t>GU</t>
        </is>
      </c>
      <c r="H104" t="inlineStr">
        <is>
          <t>Guam</t>
        </is>
      </c>
      <c r="BF104" t="inlineStr">
        <is>
          <t>N3S46</t>
        </is>
      </c>
      <c r="BG104" t="inlineStr">
        <is>
          <t>N3S46 — GABINETE DE LLEGADA O SALIDA - SUBESTACIÓN TIPO INTERIOR-SF6 - BARRA SENCILLA</t>
        </is>
      </c>
      <c r="BI104" t="inlineStr">
        <is>
          <t>N3S46</t>
        </is>
      </c>
      <c r="BJ104" t="inlineStr">
        <is>
          <t>N3S46 — GABINETE DE LLEGADA O SALIDA - SUBESTACIÓN TIPO INTERIOR-SF6 - BARRA SENCILLA</t>
        </is>
      </c>
      <c r="BL104" t="inlineStr">
        <is>
          <t>N2L106</t>
        </is>
      </c>
      <c r="BM104" t="inlineStr">
        <is>
          <t>N2L106 — Conductor cobre 2/0 AWG</t>
        </is>
      </c>
      <c r="BU104" t="inlineStr">
        <is>
          <t>N1L2</t>
        </is>
      </c>
      <c r="BV104" t="inlineStr">
        <is>
          <t>N1L2 — km de conductor/fase aéreo urbano aéreo urbano - Aislado - Aluminio - calibre 4</t>
        </is>
      </c>
      <c r="CM104" t="inlineStr">
        <is>
          <t>N2L129</t>
        </is>
      </c>
      <c r="CN104" t="inlineStr">
        <is>
          <t>N2L129 — Cobre aislado XLP o  EPR, 15 kV- 3/0 AWG</t>
        </is>
      </c>
      <c r="DH104" t="inlineStr">
        <is>
          <t>N1L103</t>
        </is>
      </c>
      <c r="DI104" t="inlineStr">
        <is>
          <t>N1L103 — km de conductor/fase aéreo rural - Desnudo - Aluminio - calibre  2/0</t>
        </is>
      </c>
      <c r="DK104" t="inlineStr">
        <is>
          <t>Guam</t>
        </is>
      </c>
      <c r="DL104" t="inlineStr">
        <is>
          <t>USD</t>
        </is>
      </c>
      <c r="DN104" t="inlineStr">
        <is>
          <t>N3S46</t>
        </is>
      </c>
      <c r="DO104" t="inlineStr">
        <is>
          <t>N3</t>
        </is>
      </c>
    </row>
    <row r="105">
      <c r="D105" t="inlineStr">
        <is>
          <t>PGK</t>
        </is>
      </c>
      <c r="E105" t="inlineStr">
        <is>
          <t>PGK</t>
        </is>
      </c>
      <c r="G105" t="inlineStr">
        <is>
          <t>GT</t>
        </is>
      </c>
      <c r="H105" t="inlineStr">
        <is>
          <t>Guatemala</t>
        </is>
      </c>
      <c r="BF105" t="inlineStr">
        <is>
          <t>N3S47</t>
        </is>
      </c>
      <c r="BG105" t="inlineStr">
        <is>
          <t>N3S47 — CABLES DE SALIDA DE CIRCUITO -  SUBESTACIÓN TIPO INTERIOR</t>
        </is>
      </c>
      <c r="BI105" t="inlineStr">
        <is>
          <t>N3S47</t>
        </is>
      </c>
      <c r="BJ105" t="inlineStr">
        <is>
          <t>N3S47 — CABLES DE SALIDA DE CIRCUITO -  SUBESTACIÓN TIPO INTERIOR</t>
        </is>
      </c>
      <c r="BL105" t="inlineStr">
        <is>
          <t>N2L107</t>
        </is>
      </c>
      <c r="BM105" t="inlineStr">
        <is>
          <t>N2L107 — Conductor EPR 2 AWG</t>
        </is>
      </c>
      <c r="BU105" t="inlineStr">
        <is>
          <t>N1L68</t>
        </is>
      </c>
      <c r="BV105" t="inlineStr">
        <is>
          <t>N1L68 — km de conductor/fase aéreo rural - Aislado - Aluminio - calibre 4</t>
        </is>
      </c>
      <c r="CM105" t="inlineStr">
        <is>
          <t>N2L130</t>
        </is>
      </c>
      <c r="CN105" t="inlineStr">
        <is>
          <t>N2L130 — Cobre aislado XLP o  EPR, 15 kV- 4/0 AWG</t>
        </is>
      </c>
      <c r="DH105" t="inlineStr">
        <is>
          <t>N1L104</t>
        </is>
      </c>
      <c r="DI105" t="inlineStr">
        <is>
          <t>N1L104 — km de conductor/fase aéreo rural - Desnudo - Aluminio - calibre  3/0</t>
        </is>
      </c>
      <c r="DK105" t="inlineStr">
        <is>
          <t>Guatemala</t>
        </is>
      </c>
      <c r="DL105" t="inlineStr">
        <is>
          <t>GTQ</t>
        </is>
      </c>
      <c r="DN105" t="inlineStr">
        <is>
          <t>N3S47</t>
        </is>
      </c>
      <c r="DO105" t="inlineStr">
        <is>
          <t>N3</t>
        </is>
      </c>
    </row>
    <row r="106">
      <c r="D106" t="inlineStr">
        <is>
          <t>PHP</t>
        </is>
      </c>
      <c r="E106" t="inlineStr">
        <is>
          <t>PHP</t>
        </is>
      </c>
      <c r="G106" t="inlineStr">
        <is>
          <t>GF</t>
        </is>
      </c>
      <c r="H106" t="inlineStr">
        <is>
          <t>Guayana Francesa</t>
        </is>
      </c>
      <c r="BF106" t="inlineStr">
        <is>
          <t>N2S1</t>
        </is>
      </c>
      <c r="BG106" t="inlineStr">
        <is>
          <t>N2S1 — BAHÍA DE LÍNEA - CONFIGURACIÓN BARRA SENCILLA - TIPO CONVENCIONAL</t>
        </is>
      </c>
      <c r="BI106" t="inlineStr">
        <is>
          <t>N2S1</t>
        </is>
      </c>
      <c r="BJ106" t="inlineStr">
        <is>
          <t>N2S1 — BAHÍA DE LÍNEA - CONFIGURACIÓN BARRA SENCILLA - TIPO CONVENCIONAL</t>
        </is>
      </c>
      <c r="BL106" t="inlineStr">
        <is>
          <t>N2L108</t>
        </is>
      </c>
      <c r="BM106" t="inlineStr">
        <is>
          <t>N2L108 — Conductor EPR 1 AWG</t>
        </is>
      </c>
      <c r="BU106" t="inlineStr">
        <is>
          <t>N1L3</t>
        </is>
      </c>
      <c r="BV106" t="inlineStr">
        <is>
          <t>N1L3 — km de conductor/fase aéreo urbano - Aislado - Aluminio - calibre 2</t>
        </is>
      </c>
      <c r="CM106" t="inlineStr">
        <is>
          <t>N2L131</t>
        </is>
      </c>
      <c r="CN106" t="inlineStr">
        <is>
          <t>N2L131 — Cobre aislado XLP o  EPR, 15 kV- 300 Kcmil</t>
        </is>
      </c>
      <c r="DH106" t="inlineStr">
        <is>
          <t>N1L105</t>
        </is>
      </c>
      <c r="DI106" t="inlineStr">
        <is>
          <t>N1L105 — km de conductor/fase aéreo rural - Desnudo - Aluminio - calibre  4/0</t>
        </is>
      </c>
      <c r="DK106" t="inlineStr">
        <is>
          <t>Guayana Francesa</t>
        </is>
      </c>
      <c r="DL106" t="inlineStr">
        <is>
          <t>EUR</t>
        </is>
      </c>
      <c r="DN106" t="inlineStr">
        <is>
          <t>N2S1</t>
        </is>
      </c>
      <c r="DO106" t="inlineStr">
        <is>
          <t>N2</t>
        </is>
      </c>
    </row>
    <row r="107">
      <c r="D107" t="inlineStr">
        <is>
          <t>PKR</t>
        </is>
      </c>
      <c r="E107" t="inlineStr">
        <is>
          <t>PKR</t>
        </is>
      </c>
      <c r="G107" t="inlineStr">
        <is>
          <t>GG</t>
        </is>
      </c>
      <c r="H107" t="inlineStr">
        <is>
          <t>Guernsey</t>
        </is>
      </c>
      <c r="BF107" t="inlineStr">
        <is>
          <t>N2S2</t>
        </is>
      </c>
      <c r="BG107" t="inlineStr">
        <is>
          <t>N2S2 — BAHÍA DE TRANSFORMADOR - CONFIGURACIÓN BARRA SENCILLA - TIPO CONVENCIONAL</t>
        </is>
      </c>
      <c r="BI107" t="inlineStr">
        <is>
          <t>N2S2</t>
        </is>
      </c>
      <c r="BJ107" t="inlineStr">
        <is>
          <t>N2S2 — BAHÍA DE TRANSFORMADOR - CONFIGURACIÓN BARRA SENCILLA - TIPO CONVENCIONAL</t>
        </is>
      </c>
      <c r="BL107" t="inlineStr">
        <is>
          <t>N2L109</t>
        </is>
      </c>
      <c r="BM107" t="inlineStr">
        <is>
          <t>N2L109 — Conductor EPR 1/0 AWG</t>
        </is>
      </c>
      <c r="BU107" t="inlineStr">
        <is>
          <t>N1L69</t>
        </is>
      </c>
      <c r="BV107" t="inlineStr">
        <is>
          <t>N1L69 — km de conductor/fase aéreo rural - Aislado - Aluminio - calibre 2</t>
        </is>
      </c>
      <c r="CM107" t="inlineStr">
        <is>
          <t>N2L132</t>
        </is>
      </c>
      <c r="CN107" t="inlineStr">
        <is>
          <t>N2L132 — Cobre aislado XLP o  EPR, 15 kV- 350 Kcmil</t>
        </is>
      </c>
      <c r="DH107" t="inlineStr">
        <is>
          <t>N1L106</t>
        </is>
      </c>
      <c r="DI107" t="inlineStr">
        <is>
          <t>N1L106 — km de conductor/fase aéreo rural - Desnudo - Aluminio - calibre  6/0</t>
        </is>
      </c>
      <c r="DK107" t="inlineStr">
        <is>
          <t>Guernsey</t>
        </is>
      </c>
      <c r="DL107" t="inlineStr">
        <is>
          <t>GBP</t>
        </is>
      </c>
      <c r="DN107" t="inlineStr">
        <is>
          <t>N2S2</t>
        </is>
      </c>
      <c r="DO107" t="inlineStr">
        <is>
          <t>N2</t>
        </is>
      </c>
    </row>
    <row r="108">
      <c r="D108" t="inlineStr">
        <is>
          <t>PLN</t>
        </is>
      </c>
      <c r="E108" t="inlineStr">
        <is>
          <t>PLN</t>
        </is>
      </c>
      <c r="G108" t="inlineStr">
        <is>
          <t>GN</t>
        </is>
      </c>
      <c r="H108" t="inlineStr">
        <is>
          <t>Guinea</t>
        </is>
      </c>
      <c r="BF108" t="inlineStr">
        <is>
          <t>N2S3</t>
        </is>
      </c>
      <c r="BG108" t="inlineStr">
        <is>
          <t>N2S3 — BAHÍA DE LÍNEA - CONFIGURACIÓN BARRA DOBLE - TIPO CONVENCIONAL</t>
        </is>
      </c>
      <c r="BI108" t="inlineStr">
        <is>
          <t>N2S3</t>
        </is>
      </c>
      <c r="BJ108" t="inlineStr">
        <is>
          <t>N2S3 — BAHÍA DE LÍNEA - CONFIGURACIÓN BARRA DOBLE - TIPO CONVENCIONAL</t>
        </is>
      </c>
      <c r="BL108" t="inlineStr">
        <is>
          <t>N2L110</t>
        </is>
      </c>
      <c r="BM108" t="inlineStr">
        <is>
          <t>N2L110 — Conductor EPR 2/0 AWG</t>
        </is>
      </c>
      <c r="BU108" t="inlineStr">
        <is>
          <t>N1L4</t>
        </is>
      </c>
      <c r="BV108" t="inlineStr">
        <is>
          <t>N1L4 — km de conductor/fase aéreo urbano - Aislado - Aluminio - calibre 1</t>
        </is>
      </c>
      <c r="CM108" t="inlineStr">
        <is>
          <t>N2L133</t>
        </is>
      </c>
      <c r="CN108" t="inlineStr">
        <is>
          <t>N2L133 — Cobre aislado XLP o  EPR, 15 kV- 400 Kcmil</t>
        </is>
      </c>
      <c r="DH108" t="inlineStr">
        <is>
          <t>N1L107</t>
        </is>
      </c>
      <c r="DI108" t="inlineStr">
        <is>
          <t>N1L107 — km de conductor/fase aéreo rural - Desnudo - Aluminio - calibre 180</t>
        </is>
      </c>
      <c r="DK108" t="inlineStr">
        <is>
          <t>Guinea</t>
        </is>
      </c>
      <c r="DL108" t="inlineStr">
        <is>
          <t>GNF</t>
        </is>
      </c>
      <c r="DN108" t="inlineStr">
        <is>
          <t>N2S3</t>
        </is>
      </c>
      <c r="DO108" t="inlineStr">
        <is>
          <t>N2</t>
        </is>
      </c>
    </row>
    <row r="109">
      <c r="D109" t="inlineStr">
        <is>
          <t>PYG</t>
        </is>
      </c>
      <c r="E109" t="inlineStr">
        <is>
          <t>PYG</t>
        </is>
      </c>
      <c r="G109" t="inlineStr">
        <is>
          <t>GQ</t>
        </is>
      </c>
      <c r="H109" t="inlineStr">
        <is>
          <t>Guinea Ecuatorial</t>
        </is>
      </c>
      <c r="BF109" t="inlineStr">
        <is>
          <t>N2S4</t>
        </is>
      </c>
      <c r="BG109" t="inlineStr">
        <is>
          <t>N2S4 — BAHÍA DE TRANSFORMADOR - CONFIGURACIÓN BARRA DOBLE - TIPO CONVENCIONAL</t>
        </is>
      </c>
      <c r="BI109" t="inlineStr">
        <is>
          <t>N2S4</t>
        </is>
      </c>
      <c r="BJ109" t="inlineStr">
        <is>
          <t>N2S4 — BAHÍA DE TRANSFORMADOR - CONFIGURACIÓN BARRA DOBLE - TIPO CONVENCIONAL</t>
        </is>
      </c>
      <c r="BL109" t="inlineStr">
        <is>
          <t>N2L111</t>
        </is>
      </c>
      <c r="BM109" t="inlineStr">
        <is>
          <t>N2L111 — Conductor EPR 3/0 AWG</t>
        </is>
      </c>
      <c r="BU109" t="inlineStr">
        <is>
          <t>N1L70</t>
        </is>
      </c>
      <c r="BV109" t="inlineStr">
        <is>
          <t>N1L70 — km de conductor/fase aéreo rural - Aislado - Aluminio - calibre 1</t>
        </is>
      </c>
      <c r="CM109" t="inlineStr">
        <is>
          <t>N2L134</t>
        </is>
      </c>
      <c r="CN109" t="inlineStr">
        <is>
          <t>N2L134 — AAAC aislado XLP o  EPR, 15 kV- 500 Kcmil</t>
        </is>
      </c>
      <c r="DH109" t="inlineStr">
        <is>
          <t>N1L108</t>
        </is>
      </c>
      <c r="DI109" t="inlineStr">
        <is>
          <t>N1L108 — km de conductor/fase aéreo rural - Desnudo - Aluminio - calibre 336</t>
        </is>
      </c>
      <c r="DK109" t="inlineStr">
        <is>
          <t>Guinea Ecuatorial</t>
        </is>
      </c>
      <c r="DL109" t="inlineStr">
        <is>
          <t>XAF</t>
        </is>
      </c>
      <c r="DN109" t="inlineStr">
        <is>
          <t>N2S4</t>
        </is>
      </c>
      <c r="DO109" t="inlineStr">
        <is>
          <t>N2</t>
        </is>
      </c>
    </row>
    <row r="110">
      <c r="D110" t="inlineStr">
        <is>
          <t>QAR</t>
        </is>
      </c>
      <c r="E110" t="inlineStr">
        <is>
          <t>QAR</t>
        </is>
      </c>
      <c r="G110" t="inlineStr">
        <is>
          <t>GW</t>
        </is>
      </c>
      <c r="H110" t="inlineStr">
        <is>
          <t>Guinea-Bisáu</t>
        </is>
      </c>
      <c r="BF110" t="inlineStr">
        <is>
          <t>N2S5</t>
        </is>
      </c>
      <c r="BG110" t="inlineStr">
        <is>
          <t>N2S5 — BAHÍA DE LÍNEA - CONFIGURACIÓN BARRA PRINCIPAL Y TRANSFERENCIA - TIPO CONVENCIONAL</t>
        </is>
      </c>
      <c r="BI110" t="inlineStr">
        <is>
          <t>N2S5</t>
        </is>
      </c>
      <c r="BJ110" t="inlineStr">
        <is>
          <t>N2S5 — BAHÍA DE LÍNEA - CONFIGURACIÓN BARRA PRINCIPAL Y TRANSFERENCIA - TIPO CONVENCIONAL</t>
        </is>
      </c>
      <c r="BL110" t="inlineStr">
        <is>
          <t>N2L112</t>
        </is>
      </c>
      <c r="BM110" t="inlineStr">
        <is>
          <t>N2L112 — Conductor EPR 4/0 AWG</t>
        </is>
      </c>
      <c r="BU110" t="inlineStr">
        <is>
          <t>N1L5</t>
        </is>
      </c>
      <c r="BV110" t="inlineStr">
        <is>
          <t>N1L5 — km de conductor/fase aéreo urbano - Aislado - Aluminio - calibre  1/0</t>
        </is>
      </c>
      <c r="CM110" t="inlineStr">
        <is>
          <t>N2L135</t>
        </is>
      </c>
      <c r="CN110" t="inlineStr">
        <is>
          <t>N2L135 — AAAC aislado XLP o  EPR, 15 kV- 750 Kcmil</t>
        </is>
      </c>
      <c r="DH110" t="inlineStr">
        <is>
          <t>N1L109</t>
        </is>
      </c>
      <c r="DI110" t="inlineStr">
        <is>
          <t>N1L109 — km de conductor/fase aéreo rural - Desnudo - Cobre - calibre &lt; 10</t>
        </is>
      </c>
      <c r="DK110" t="inlineStr">
        <is>
          <t>Guinea-Bisáu</t>
        </is>
      </c>
      <c r="DL110" t="inlineStr">
        <is>
          <t>XOF</t>
        </is>
      </c>
      <c r="DN110" t="inlineStr">
        <is>
          <t>N2S5</t>
        </is>
      </c>
      <c r="DO110" t="inlineStr">
        <is>
          <t>N2</t>
        </is>
      </c>
    </row>
    <row r="111">
      <c r="D111" t="inlineStr">
        <is>
          <t>RON</t>
        </is>
      </c>
      <c r="E111" t="inlineStr">
        <is>
          <t>RON</t>
        </is>
      </c>
      <c r="G111" t="inlineStr">
        <is>
          <t>GY</t>
        </is>
      </c>
      <c r="H111" t="inlineStr">
        <is>
          <t>Guyana</t>
        </is>
      </c>
      <c r="BF111" t="inlineStr">
        <is>
          <t>N2S6</t>
        </is>
      </c>
      <c r="BG111" t="inlineStr">
        <is>
          <t>N2S6 — BAHÍA DE TRANSFORMADOR - CONFIGURACIÓN BARRA PRINCIPAL Y TRANSFERENCIA - TIPO CONVE</t>
        </is>
      </c>
      <c r="BI111" t="inlineStr">
        <is>
          <t>N2S6</t>
        </is>
      </c>
      <c r="BJ111" t="inlineStr">
        <is>
          <t>N2S6 — BAHÍA DE TRANSFORMADOR - CONFIGURACIÓN BARRA PRINCIPAL Y TRANSFERENCIA - TIPO CONVE</t>
        </is>
      </c>
      <c r="BL111" t="inlineStr">
        <is>
          <t>N2L113</t>
        </is>
      </c>
      <c r="BM111" t="inlineStr">
        <is>
          <t>N2L113 — Conductor EPR 250 kcmil</t>
        </is>
      </c>
      <c r="BU111" t="inlineStr">
        <is>
          <t>N1L71</t>
        </is>
      </c>
      <c r="BV111" t="inlineStr">
        <is>
          <t>N1L71 — km de conductor/fase aéreo rural - Aislado - Aluminio - calibre  1/0</t>
        </is>
      </c>
      <c r="CM111" t="inlineStr">
        <is>
          <t>N2L136</t>
        </is>
      </c>
      <c r="CN111" t="inlineStr">
        <is>
          <t>N2L136 — Cable de Guarda</t>
        </is>
      </c>
      <c r="DH111" t="inlineStr">
        <is>
          <t>N1L110</t>
        </is>
      </c>
      <c r="DI111" t="inlineStr">
        <is>
          <t>N1L110 — km de conductor/fase aéreo rural - Desnudo - Cobre - calibre 8</t>
        </is>
      </c>
      <c r="DK111" t="inlineStr">
        <is>
          <t>Guyana</t>
        </is>
      </c>
      <c r="DL111" t="inlineStr">
        <is>
          <t>GYD</t>
        </is>
      </c>
      <c r="DN111" t="inlineStr">
        <is>
          <t>N2S6</t>
        </is>
      </c>
      <c r="DO111" t="inlineStr">
        <is>
          <t>N2</t>
        </is>
      </c>
    </row>
    <row r="112">
      <c r="D112" t="inlineStr">
        <is>
          <t>RSD</t>
        </is>
      </c>
      <c r="E112" t="inlineStr">
        <is>
          <t>RSD</t>
        </is>
      </c>
      <c r="G112" t="inlineStr">
        <is>
          <t>HT</t>
        </is>
      </c>
      <c r="H112" t="inlineStr">
        <is>
          <t>Haití</t>
        </is>
      </c>
      <c r="BF112" t="inlineStr">
        <is>
          <t>N2S7</t>
        </is>
      </c>
      <c r="BG112" t="inlineStr">
        <is>
          <t>N2S7 — BAHÍA DE LÍNEA - SUBESTACIÓN REDUCIDA</t>
        </is>
      </c>
      <c r="BI112" t="inlineStr">
        <is>
          <t>N2S7</t>
        </is>
      </c>
      <c r="BJ112" t="inlineStr">
        <is>
          <t>N2S7 — BAHÍA DE LÍNEA - SUBESTACIÓN REDUCIDA</t>
        </is>
      </c>
      <c r="BL112" t="inlineStr">
        <is>
          <t>N2L114</t>
        </is>
      </c>
      <c r="BM112" t="inlineStr">
        <is>
          <t>N2L114 — Conductor EPR 300 kcmil</t>
        </is>
      </c>
      <c r="BU112" t="inlineStr">
        <is>
          <t>N1L6</t>
        </is>
      </c>
      <c r="BV112" t="inlineStr">
        <is>
          <t>N1L6 — km de conductor/fase aéreo urbano - Aislado - Aluminio - calibre  2/0</t>
        </is>
      </c>
      <c r="CM112" t="inlineStr">
        <is>
          <t>OTRA</t>
        </is>
      </c>
      <c r="CN112" t="inlineStr">
        <is>
          <t>OTRA — Otra (precisar en Observaciones)</t>
        </is>
      </c>
      <c r="DH112" t="inlineStr">
        <is>
          <t>N1L111</t>
        </is>
      </c>
      <c r="DI112" t="inlineStr">
        <is>
          <t>N1L111 — km de conductor/fase aéreo rural - Desnudo - Cobre - calibre 6</t>
        </is>
      </c>
      <c r="DK112" t="inlineStr">
        <is>
          <t>Haití</t>
        </is>
      </c>
      <c r="DL112" t="inlineStr">
        <is>
          <t>USD</t>
        </is>
      </c>
      <c r="DN112" t="inlineStr">
        <is>
          <t>N2S7</t>
        </is>
      </c>
      <c r="DO112" t="inlineStr">
        <is>
          <t>N2</t>
        </is>
      </c>
    </row>
    <row r="113">
      <c r="D113" t="inlineStr">
        <is>
          <t>RUB</t>
        </is>
      </c>
      <c r="E113" t="inlineStr">
        <is>
          <t>RUB</t>
        </is>
      </c>
      <c r="G113" t="inlineStr">
        <is>
          <t>HN</t>
        </is>
      </c>
      <c r="H113" t="inlineStr">
        <is>
          <t>Honduras</t>
        </is>
      </c>
      <c r="BF113" t="inlineStr">
        <is>
          <t>N2S8</t>
        </is>
      </c>
      <c r="BG113" t="inlineStr">
        <is>
          <t>N2S8 — BAHÍA DE ACOPLE O SECCIONAMIENTO (CONFIGURACIONES EN QUE APLICA) - TIPO CONVENCIONA</t>
        </is>
      </c>
      <c r="BI113" t="inlineStr">
        <is>
          <t>N2S8</t>
        </is>
      </c>
      <c r="BJ113" t="inlineStr">
        <is>
          <t>N2S8 — BAHÍA DE ACOPLE O SECCIONAMIENTO (CONFIGURACIONES EN QUE APLICA) - TIPO CONVENCIONA</t>
        </is>
      </c>
      <c r="BL113" t="inlineStr">
        <is>
          <t>N2L115</t>
        </is>
      </c>
      <c r="BM113" t="inlineStr">
        <is>
          <t>N2L115 — Conductor EPR 350 kcmil</t>
        </is>
      </c>
      <c r="BU113" t="inlineStr">
        <is>
          <t>N1L72</t>
        </is>
      </c>
      <c r="BV113" t="inlineStr">
        <is>
          <t>N1L72 — km de conductor/fase aéreo rural - Aislado - Aluminio - calibre  2/0</t>
        </is>
      </c>
      <c r="DH113" t="inlineStr">
        <is>
          <t>N1L112</t>
        </is>
      </c>
      <c r="DI113" t="inlineStr">
        <is>
          <t>N1L112 — km de conductor/fase aéreo rural - Desnudo - Cobre - calibre 4</t>
        </is>
      </c>
      <c r="DK113" t="inlineStr">
        <is>
          <t>Honduras</t>
        </is>
      </c>
      <c r="DL113" t="inlineStr">
        <is>
          <t>HNL</t>
        </is>
      </c>
      <c r="DN113" t="inlineStr">
        <is>
          <t>N2S8</t>
        </is>
      </c>
      <c r="DO113" t="inlineStr">
        <is>
          <t>N2</t>
        </is>
      </c>
    </row>
    <row r="114">
      <c r="D114" t="inlineStr">
        <is>
          <t>RWF</t>
        </is>
      </c>
      <c r="E114" t="inlineStr">
        <is>
          <t>RWF</t>
        </is>
      </c>
      <c r="G114" t="inlineStr">
        <is>
          <t>HU</t>
        </is>
      </c>
      <c r="H114" t="inlineStr">
        <is>
          <t>Hungría</t>
        </is>
      </c>
      <c r="BF114" t="inlineStr">
        <is>
          <t>N2S9</t>
        </is>
      </c>
      <c r="BG114" t="inlineStr">
        <is>
          <t>N2S9 — CELDA DE SALIDA DE CIRCUITO - SUBESTACIÓN TIPO INTERIOR</t>
        </is>
      </c>
      <c r="BI114" t="inlineStr">
        <is>
          <t>N2S9</t>
        </is>
      </c>
      <c r="BJ114" t="inlineStr">
        <is>
          <t>N2S9 — CELDA DE SALIDA DE CIRCUITO - SUBESTACIÓN TIPO INTERIOR</t>
        </is>
      </c>
      <c r="BL114" t="inlineStr">
        <is>
          <t>N2L116</t>
        </is>
      </c>
      <c r="BM114" t="inlineStr">
        <is>
          <t>N2L116 — Conductor EPR 400 kcmil</t>
        </is>
      </c>
      <c r="BU114" t="inlineStr">
        <is>
          <t>N1L7</t>
        </is>
      </c>
      <c r="BV114" t="inlineStr">
        <is>
          <t>N1L7 — km de conductor/fase aéreo urbano - Aislado - Aluminio - calibre  3/0</t>
        </is>
      </c>
      <c r="DH114" t="inlineStr">
        <is>
          <t>N1L113</t>
        </is>
      </c>
      <c r="DI114" t="inlineStr">
        <is>
          <t>N1L113 — km de conductor/fase aéreo rural - Desnudo - Cobre - calibre 2</t>
        </is>
      </c>
      <c r="DK114" t="inlineStr">
        <is>
          <t>Hungría</t>
        </is>
      </c>
      <c r="DL114" t="inlineStr">
        <is>
          <t>HUF</t>
        </is>
      </c>
      <c r="DN114" t="inlineStr">
        <is>
          <t>N2S9</t>
        </is>
      </c>
      <c r="DO114" t="inlineStr">
        <is>
          <t>N2</t>
        </is>
      </c>
    </row>
    <row r="115">
      <c r="D115" t="inlineStr">
        <is>
          <t>SAR</t>
        </is>
      </c>
      <c r="E115" t="inlineStr">
        <is>
          <t>SAR</t>
        </is>
      </c>
      <c r="G115" t="inlineStr">
        <is>
          <t>IQ</t>
        </is>
      </c>
      <c r="H115" t="inlineStr">
        <is>
          <t>Irak</t>
        </is>
      </c>
      <c r="BF115" t="inlineStr">
        <is>
          <t>N2S10</t>
        </is>
      </c>
      <c r="BG115" t="inlineStr">
        <is>
          <t>N2S10 — CELDA DE LLEGADA DE TRANSFORMADOR - BARRA SENCILLA - SUBESTACIÓN TIPO INTERIOR-AIR</t>
        </is>
      </c>
      <c r="BI115" t="inlineStr">
        <is>
          <t>N2S10</t>
        </is>
      </c>
      <c r="BJ115" t="inlineStr">
        <is>
          <t>N2S10 — CELDA DE LLEGADA DE TRANSFORMADOR - BARRA SENCILLA - SUBESTACIÓN TIPO INTERIOR-AIR</t>
        </is>
      </c>
      <c r="BL115" t="inlineStr">
        <is>
          <t>N2L117</t>
        </is>
      </c>
      <c r="BM115" t="inlineStr">
        <is>
          <t>N2L117 — Conductor EPR 500 kcmil</t>
        </is>
      </c>
      <c r="BU115" t="inlineStr">
        <is>
          <t>N1L73</t>
        </is>
      </c>
      <c r="BV115" t="inlineStr">
        <is>
          <t>N1L73 — km de conductor/fase aéreo rural - Aislado - Aluminio - calibre  3/0</t>
        </is>
      </c>
      <c r="DH115" t="inlineStr">
        <is>
          <t>N1L114</t>
        </is>
      </c>
      <c r="DI115" t="inlineStr">
        <is>
          <t>N1L114 — km de conductor/fase aéreo rural - Desnudo - Cobre - calibre 1</t>
        </is>
      </c>
      <c r="DK115" t="inlineStr">
        <is>
          <t>Irak</t>
        </is>
      </c>
      <c r="DL115" t="inlineStr">
        <is>
          <t>IQD</t>
        </is>
      </c>
      <c r="DN115" t="inlineStr">
        <is>
          <t>N2S10</t>
        </is>
      </c>
      <c r="DO115" t="inlineStr">
        <is>
          <t>N2</t>
        </is>
      </c>
    </row>
    <row r="116">
      <c r="D116" t="inlineStr">
        <is>
          <t>SBD</t>
        </is>
      </c>
      <c r="E116" t="inlineStr">
        <is>
          <t>SBD</t>
        </is>
      </c>
      <c r="G116" t="inlineStr">
        <is>
          <t>IE</t>
        </is>
      </c>
      <c r="H116" t="inlineStr">
        <is>
          <t>Irlanda</t>
        </is>
      </c>
      <c r="BF116" t="inlineStr">
        <is>
          <t>N2S11</t>
        </is>
      </c>
      <c r="BG116" t="inlineStr">
        <is>
          <t>N2S11 — CELDA DE INTERCONEXIÓN O DE ACOPLE - BARRA SENCILLA - SUBESTACIÓN TIPO INTERIOR-AI</t>
        </is>
      </c>
      <c r="BI116" t="inlineStr">
        <is>
          <t>N2S11</t>
        </is>
      </c>
      <c r="BJ116" t="inlineStr">
        <is>
          <t>N2S11 — CELDA DE INTERCONEXIÓN O DE ACOPLE - BARRA SENCILLA - SUBESTACIÓN TIPO INTERIOR-AI</t>
        </is>
      </c>
      <c r="BL116" t="inlineStr">
        <is>
          <t>N2L118</t>
        </is>
      </c>
      <c r="BM116" t="inlineStr">
        <is>
          <t>N2L118 — Conductor EPR 600 kcmil</t>
        </is>
      </c>
      <c r="BU116" t="inlineStr">
        <is>
          <t>N1L8</t>
        </is>
      </c>
      <c r="BV116" t="inlineStr">
        <is>
          <t>N1L8 — km de conductor/fase aéreo urbano - Aislado - Aluminio - calibre  4/0</t>
        </is>
      </c>
      <c r="DH116" t="inlineStr">
        <is>
          <t>N1L115</t>
        </is>
      </c>
      <c r="DI116" t="inlineStr">
        <is>
          <t>N1L115 — km de conductor/fase aéreo rural - Desnudo - Cobre - calibre  1/0</t>
        </is>
      </c>
      <c r="DK116" t="inlineStr">
        <is>
          <t>Irlanda</t>
        </is>
      </c>
      <c r="DL116" t="inlineStr">
        <is>
          <t>EUR</t>
        </is>
      </c>
      <c r="DN116" t="inlineStr">
        <is>
          <t>N2S11</t>
        </is>
      </c>
      <c r="DO116" t="inlineStr">
        <is>
          <t>N2</t>
        </is>
      </c>
    </row>
    <row r="117">
      <c r="D117" t="inlineStr">
        <is>
          <t>SCR</t>
        </is>
      </c>
      <c r="E117" t="inlineStr">
        <is>
          <t>SCR</t>
        </is>
      </c>
      <c r="G117" t="inlineStr">
        <is>
          <t>IR</t>
        </is>
      </c>
      <c r="H117" t="inlineStr">
        <is>
          <t>Irán</t>
        </is>
      </c>
      <c r="BF117" t="inlineStr">
        <is>
          <t>N2S12</t>
        </is>
      </c>
      <c r="BG117" t="inlineStr">
        <is>
          <t>N2S12 — CELDA DE MEDIDA O AUXILIARES - BARRA SENCILLA - SUBESTACIÓN TIPO INTERIOR-AIRE</t>
        </is>
      </c>
      <c r="BI117" t="inlineStr">
        <is>
          <t>N2S12</t>
        </is>
      </c>
      <c r="BJ117" t="inlineStr">
        <is>
          <t>N2S12 — CELDA DE MEDIDA O AUXILIARES - BARRA SENCILLA - SUBESTACIÓN TIPO INTERIOR-AIRE</t>
        </is>
      </c>
      <c r="BL117" t="inlineStr">
        <is>
          <t>N2L119</t>
        </is>
      </c>
      <c r="BM117" t="inlineStr">
        <is>
          <t>N2L119 — Conductor EPR 750 kcmil</t>
        </is>
      </c>
      <c r="BU117" t="inlineStr">
        <is>
          <t>N1L74</t>
        </is>
      </c>
      <c r="BV117" t="inlineStr">
        <is>
          <t>N1L74 — km de conductor/fase aéreo rural - Aislado - Aluminio - calibre  4/0</t>
        </is>
      </c>
      <c r="DH117" t="inlineStr">
        <is>
          <t>N1L116</t>
        </is>
      </c>
      <c r="DI117" t="inlineStr">
        <is>
          <t>N1L116 — km de conductor/fase aéreo rural - Desnudo - Cobre - calibre  2/0</t>
        </is>
      </c>
      <c r="DK117" t="inlineStr">
        <is>
          <t>Irán</t>
        </is>
      </c>
      <c r="DL117" t="inlineStr">
        <is>
          <t>IRR</t>
        </is>
      </c>
      <c r="DN117" t="inlineStr">
        <is>
          <t>N2S12</t>
        </is>
      </c>
      <c r="DO117" t="inlineStr">
        <is>
          <t>N2</t>
        </is>
      </c>
    </row>
    <row r="118">
      <c r="D118" t="inlineStr">
        <is>
          <t>SDG</t>
        </is>
      </c>
      <c r="E118" t="inlineStr">
        <is>
          <t>SDG</t>
        </is>
      </c>
      <c r="G118" t="inlineStr">
        <is>
          <t>BV</t>
        </is>
      </c>
      <c r="H118" t="inlineStr">
        <is>
          <t>Isla Bouvet</t>
        </is>
      </c>
      <c r="BF118" t="inlineStr">
        <is>
          <t>N2S14</t>
        </is>
      </c>
      <c r="BG118" t="inlineStr">
        <is>
          <t>N2S14 — CABLES LLEGADA TRANSFORMADOR -  SUBESTACIÓN TIPO INTERIOR-AIRE</t>
        </is>
      </c>
      <c r="BI118" t="inlineStr">
        <is>
          <t>N2S14</t>
        </is>
      </c>
      <c r="BJ118" t="inlineStr">
        <is>
          <t>N2S14 — CABLES LLEGADA TRANSFORMADOR -  SUBESTACIÓN TIPO INTERIOR-AIRE</t>
        </is>
      </c>
      <c r="BL118" t="inlineStr">
        <is>
          <t>N2L120</t>
        </is>
      </c>
      <c r="BM118" t="inlineStr">
        <is>
          <t>N2L120 — Conductor aluminio 2 AWG</t>
        </is>
      </c>
      <c r="BU118" t="inlineStr">
        <is>
          <t>N1L9</t>
        </is>
      </c>
      <c r="BV118" t="inlineStr">
        <is>
          <t>N1L9 — km de conductor/fase aéreo urbano - Aislado - Aluminio - calibre 250</t>
        </is>
      </c>
      <c r="DH118" t="inlineStr">
        <is>
          <t>N1L117</t>
        </is>
      </c>
      <c r="DI118" t="inlineStr">
        <is>
          <t>N1L117 — km de conductor/fase aéreo rural - Desnudo - Cobre - calibre  6/0</t>
        </is>
      </c>
      <c r="DK118" t="inlineStr">
        <is>
          <t>Isla Bouvet</t>
        </is>
      </c>
      <c r="DL118" t="inlineStr">
        <is>
          <t>NOK</t>
        </is>
      </c>
      <c r="DN118" t="inlineStr">
        <is>
          <t>N2S14</t>
        </is>
      </c>
      <c r="DO118" t="inlineStr">
        <is>
          <t>N2</t>
        </is>
      </c>
    </row>
    <row r="119">
      <c r="D119" t="inlineStr">
        <is>
          <t>SEK</t>
        </is>
      </c>
      <c r="E119" t="inlineStr">
        <is>
          <t>SEK</t>
        </is>
      </c>
      <c r="G119" t="inlineStr">
        <is>
          <t>IM</t>
        </is>
      </c>
      <c r="H119" t="inlineStr">
        <is>
          <t>Isla de Man</t>
        </is>
      </c>
      <c r="BF119" t="inlineStr">
        <is>
          <t>N2S15</t>
        </is>
      </c>
      <c r="BG119" t="inlineStr">
        <is>
          <t>N2S15 — CELDA DE SALIDA DE CIRCUITO - DOBLE BARRA - SUBESTACIÓN TIPO INTERIOR-AIRE</t>
        </is>
      </c>
      <c r="BI119" t="inlineStr">
        <is>
          <t>N2S15</t>
        </is>
      </c>
      <c r="BJ119" t="inlineStr">
        <is>
          <t>N2S15 — CELDA DE SALIDA DE CIRCUITO - DOBLE BARRA - SUBESTACIÓN TIPO INTERIOR-AIRE</t>
        </is>
      </c>
      <c r="BL119" t="inlineStr">
        <is>
          <t>N2L121</t>
        </is>
      </c>
      <c r="BM119" t="inlineStr">
        <is>
          <t>N2L121 — Conductor aluminio 1/0 AWG</t>
        </is>
      </c>
      <c r="BU119" t="inlineStr">
        <is>
          <t>N1L75</t>
        </is>
      </c>
      <c r="BV119" t="inlineStr">
        <is>
          <t>N1L75 — km de conductor/fase aéreo rural - Aislado - Aluminio - calibre 250</t>
        </is>
      </c>
      <c r="DH119" t="inlineStr">
        <is>
          <t>N1L118</t>
        </is>
      </c>
      <c r="DI119" t="inlineStr">
        <is>
          <t>N1L118 — km de conductor/fase aéreo rural - Desnudo - Cobre - calibre 750</t>
        </is>
      </c>
      <c r="DK119" t="inlineStr">
        <is>
          <t>Isla de Man</t>
        </is>
      </c>
      <c r="DL119" t="inlineStr">
        <is>
          <t>GBP</t>
        </is>
      </c>
      <c r="DN119" t="inlineStr">
        <is>
          <t>N2S15</t>
        </is>
      </c>
      <c r="DO119" t="inlineStr">
        <is>
          <t>N2</t>
        </is>
      </c>
    </row>
    <row r="120">
      <c r="D120" t="inlineStr">
        <is>
          <t>SGD</t>
        </is>
      </c>
      <c r="E120" t="inlineStr">
        <is>
          <t>SGD</t>
        </is>
      </c>
      <c r="G120" t="inlineStr">
        <is>
          <t>CX</t>
        </is>
      </c>
      <c r="H120" t="inlineStr">
        <is>
          <t>Isla de Navidad</t>
        </is>
      </c>
      <c r="BF120" t="inlineStr">
        <is>
          <t>N2S16</t>
        </is>
      </c>
      <c r="BG120" t="inlineStr">
        <is>
          <t>N2S16 — CELDA DE LLEGADA DE TRANSFORMADOR - DOBLE BARRA - SUBESTACIÓN TIPO INTERIOR-AIRE</t>
        </is>
      </c>
      <c r="BI120" t="inlineStr">
        <is>
          <t>N2S16</t>
        </is>
      </c>
      <c r="BJ120" t="inlineStr">
        <is>
          <t>N2S16 — CELDA DE LLEGADA DE TRANSFORMADOR - DOBLE BARRA - SUBESTACIÓN TIPO INTERIOR-AIRE</t>
        </is>
      </c>
      <c r="BL120" t="inlineStr">
        <is>
          <t>N2L122</t>
        </is>
      </c>
      <c r="BM120" t="inlineStr">
        <is>
          <t>N2L122 — Conductor aluminio 4/0 AWG</t>
        </is>
      </c>
      <c r="BU120" t="inlineStr">
        <is>
          <t>N1L10</t>
        </is>
      </c>
      <c r="BV120" t="inlineStr">
        <is>
          <t>N1L10 — km de conductor/fase aéreo urbano - Aislado - Aluminio - calibre  6/0</t>
        </is>
      </c>
      <c r="DH120" t="inlineStr">
        <is>
          <t>N1L119</t>
        </is>
      </c>
      <c r="DI120" t="inlineStr">
        <is>
          <t>N1L119 — km de conductor/fase aéreo rural - Trenzado - Aluminio - calibre &lt; 6</t>
        </is>
      </c>
      <c r="DK120" t="inlineStr">
        <is>
          <t>Isla de Navidad</t>
        </is>
      </c>
      <c r="DL120" t="inlineStr">
        <is>
          <t>AUD</t>
        </is>
      </c>
      <c r="DN120" t="inlineStr">
        <is>
          <t>N2S16</t>
        </is>
      </c>
      <c r="DO120" t="inlineStr">
        <is>
          <t>N2</t>
        </is>
      </c>
    </row>
    <row r="121">
      <c r="D121" t="inlineStr">
        <is>
          <t>SHP</t>
        </is>
      </c>
      <c r="E121" t="inlineStr">
        <is>
          <t>SHP</t>
        </is>
      </c>
      <c r="G121" t="inlineStr">
        <is>
          <t>NF</t>
        </is>
      </c>
      <c r="H121" t="inlineStr">
        <is>
          <t>Isla Norfolk</t>
        </is>
      </c>
      <c r="BF121" t="inlineStr">
        <is>
          <t>N2S17</t>
        </is>
      </c>
      <c r="BG121" t="inlineStr">
        <is>
          <t>N2S17 — CELDA DE INTERCONEXIÓN O DE ACOPLE - DOBLE BARRA - SUBESTACIÓN TIPO INTERIOR-AIRE</t>
        </is>
      </c>
      <c r="BI121" t="inlineStr">
        <is>
          <t>N2S17</t>
        </is>
      </c>
      <c r="BJ121" t="inlineStr">
        <is>
          <t>N2S17 — CELDA DE INTERCONEXIÓN O DE ACOPLE - DOBLE BARRA - SUBESTACIÓN TIPO INTERIOR-AIRE</t>
        </is>
      </c>
      <c r="BL121" t="inlineStr">
        <is>
          <t>N2L123</t>
        </is>
      </c>
      <c r="BM121" t="inlineStr">
        <is>
          <t>N2L123 — Conductor aluminio 500 kcmil</t>
        </is>
      </c>
      <c r="BU121" t="inlineStr">
        <is>
          <t>N1L76</t>
        </is>
      </c>
      <c r="BV121" t="inlineStr">
        <is>
          <t>N1L76 — km de conductor/fase aéreo rural - Aislado - Aluminio - calibre  6/0</t>
        </is>
      </c>
      <c r="DH121" t="inlineStr">
        <is>
          <t>N1L120</t>
        </is>
      </c>
      <c r="DI121" t="inlineStr">
        <is>
          <t>N1L120 — km de conductor/fase aéreo rural - Trenzado - Aluminio - calibre 4</t>
        </is>
      </c>
      <c r="DK121" t="inlineStr">
        <is>
          <t>Isla Norfolk</t>
        </is>
      </c>
      <c r="DL121" t="inlineStr">
        <is>
          <t>AUD</t>
        </is>
      </c>
      <c r="DN121" t="inlineStr">
        <is>
          <t>N2S17</t>
        </is>
      </c>
      <c r="DO121" t="inlineStr">
        <is>
          <t>N2</t>
        </is>
      </c>
    </row>
    <row r="122">
      <c r="D122" t="inlineStr">
        <is>
          <t>SLL</t>
        </is>
      </c>
      <c r="E122" t="inlineStr">
        <is>
          <t>SLL</t>
        </is>
      </c>
      <c r="G122" t="inlineStr">
        <is>
          <t>IS</t>
        </is>
      </c>
      <c r="H122" t="inlineStr">
        <is>
          <t>Islandia</t>
        </is>
      </c>
      <c r="BF122" t="inlineStr">
        <is>
          <t>N2S18</t>
        </is>
      </c>
      <c r="BG122" t="inlineStr">
        <is>
          <t>N2S18 — CELDA DE MEDIDA O AUXILIARES - DOBLE BARRA - SUBESTACIÓN TIPO INTERIOR-AIRE</t>
        </is>
      </c>
      <c r="BI122" t="inlineStr">
        <is>
          <t>N2S18</t>
        </is>
      </c>
      <c r="BJ122" t="inlineStr">
        <is>
          <t>N2S18 — CELDA DE MEDIDA O AUXILIARES - DOBLE BARRA - SUBESTACIÓN TIPO INTERIOR-AIRE</t>
        </is>
      </c>
      <c r="BL122" t="inlineStr">
        <is>
          <t>N2L124</t>
        </is>
      </c>
      <c r="BM122" t="inlineStr">
        <is>
          <t>N2L124 — Conductor aluminio 750 kcmil</t>
        </is>
      </c>
      <c r="BU122" t="inlineStr">
        <is>
          <t>N1L11</t>
        </is>
      </c>
      <c r="BV122" t="inlineStr">
        <is>
          <t>N1L11 — km de conductor/fase aéreo urbano - Aislado - Aluminio - calibre 350</t>
        </is>
      </c>
      <c r="DH122" t="inlineStr">
        <is>
          <t>N1L121</t>
        </is>
      </c>
      <c r="DI122" t="inlineStr">
        <is>
          <t>N1L121 — km de conductor/fase aéreo rural - Trenzado - Aluminio - calibre 2</t>
        </is>
      </c>
      <c r="DK122" t="inlineStr">
        <is>
          <t>Islandia</t>
        </is>
      </c>
      <c r="DL122" t="inlineStr">
        <is>
          <t>ISK</t>
        </is>
      </c>
      <c r="DN122" t="inlineStr">
        <is>
          <t>N2S18</t>
        </is>
      </c>
      <c r="DO122" t="inlineStr">
        <is>
          <t>N2</t>
        </is>
      </c>
    </row>
    <row r="123">
      <c r="D123" t="inlineStr">
        <is>
          <t>SOS</t>
        </is>
      </c>
      <c r="E123" t="inlineStr">
        <is>
          <t>SOS</t>
        </is>
      </c>
      <c r="G123" t="inlineStr">
        <is>
          <t>KY</t>
        </is>
      </c>
      <c r="H123" t="inlineStr">
        <is>
          <t>Islas Caimán</t>
        </is>
      </c>
      <c r="BF123" t="inlineStr">
        <is>
          <t>N2S20</t>
        </is>
      </c>
      <c r="BG123" t="inlineStr">
        <is>
          <t>N2S20 — MÓDULO DE BARRAJE - BARRA SENCILLA TIPO 1</t>
        </is>
      </c>
      <c r="BI123" t="inlineStr">
        <is>
          <t>N2S20</t>
        </is>
      </c>
      <c r="BJ123" t="inlineStr">
        <is>
          <t>N2S20 — MÓDULO DE BARRAJE - BARRA SENCILLA TIPO 1</t>
        </is>
      </c>
      <c r="BL123" t="inlineStr">
        <is>
          <t>N2L125</t>
        </is>
      </c>
      <c r="BM123" t="inlineStr">
        <is>
          <t>N2L125 — Cobre aislado XLP o  EPR, 15 kV- 4 AWG</t>
        </is>
      </c>
      <c r="BU123" t="inlineStr">
        <is>
          <t>N1L77</t>
        </is>
      </c>
      <c r="BV123" t="inlineStr">
        <is>
          <t>N1L77 — km de conductor/fase aéreo rural - Aislado - Aluminio - calibre 350</t>
        </is>
      </c>
      <c r="DH123" t="inlineStr">
        <is>
          <t>N1L122</t>
        </is>
      </c>
      <c r="DI123" t="inlineStr">
        <is>
          <t>N1L122 — km de conductor/fase aéreo rural - Trenzado - Aluminio - calibre  1/0</t>
        </is>
      </c>
      <c r="DK123" t="inlineStr">
        <is>
          <t>Islas Caimán</t>
        </is>
      </c>
      <c r="DL123" t="inlineStr">
        <is>
          <t>KYD</t>
        </is>
      </c>
      <c r="DN123" t="inlineStr">
        <is>
          <t>N2S20</t>
        </is>
      </c>
      <c r="DO123" t="inlineStr">
        <is>
          <t>N2</t>
        </is>
      </c>
    </row>
    <row r="124">
      <c r="D124" t="inlineStr">
        <is>
          <t>SRD</t>
        </is>
      </c>
      <c r="E124" t="inlineStr">
        <is>
          <t>SRD</t>
        </is>
      </c>
      <c r="G124" t="inlineStr">
        <is>
          <t>CC</t>
        </is>
      </c>
      <c r="H124" t="inlineStr">
        <is>
          <t>Islas Cocos</t>
        </is>
      </c>
      <c r="BF124" t="inlineStr">
        <is>
          <t>N2S21</t>
        </is>
      </c>
      <c r="BG124" t="inlineStr">
        <is>
          <t>N2S21 — MÓDULO DE BARRAJE - BARRA SENCILLA TIPO 2</t>
        </is>
      </c>
      <c r="BI124" t="inlineStr">
        <is>
          <t>N2S21</t>
        </is>
      </c>
      <c r="BJ124" t="inlineStr">
        <is>
          <t>N2S21 — MÓDULO DE BARRAJE - BARRA SENCILLA TIPO 2</t>
        </is>
      </c>
      <c r="BL124" t="inlineStr">
        <is>
          <t>N2L126</t>
        </is>
      </c>
      <c r="BM124" t="inlineStr">
        <is>
          <t>N2L126 — Cobre aislado XLP o  EPR, 15 kV- 2 AWG</t>
        </is>
      </c>
      <c r="BU124" t="inlineStr">
        <is>
          <t>N1L12</t>
        </is>
      </c>
      <c r="BV124" t="inlineStr">
        <is>
          <t>N1L12 — km de conductor/fase aéreo urbano - Aislado - Cobre - calibre 12</t>
        </is>
      </c>
      <c r="DH124" t="inlineStr">
        <is>
          <t>N1L123</t>
        </is>
      </c>
      <c r="DI124" t="inlineStr">
        <is>
          <t>N1L123 — km de conductor/fase aéreo rural - Trenzado - Aluminio - calibre  2/0</t>
        </is>
      </c>
      <c r="DK124" t="inlineStr">
        <is>
          <t>Islas Cocos</t>
        </is>
      </c>
      <c r="DL124" t="inlineStr">
        <is>
          <t>AUD</t>
        </is>
      </c>
      <c r="DN124" t="inlineStr">
        <is>
          <t>N2S21</t>
        </is>
      </c>
      <c r="DO124" t="inlineStr">
        <is>
          <t>N2</t>
        </is>
      </c>
    </row>
    <row r="125">
      <c r="D125" t="inlineStr">
        <is>
          <t>SSP</t>
        </is>
      </c>
      <c r="E125" t="inlineStr">
        <is>
          <t>SSP</t>
        </is>
      </c>
      <c r="G125" t="inlineStr">
        <is>
          <t>CK</t>
        </is>
      </c>
      <c r="H125" t="inlineStr">
        <is>
          <t>Islas Cook</t>
        </is>
      </c>
      <c r="BF125" t="inlineStr">
        <is>
          <t>N2S22</t>
        </is>
      </c>
      <c r="BG125" t="inlineStr">
        <is>
          <t>N2S22 — MÓDULO DE BARRAJE - BARRA SENCILLA TIPO 3</t>
        </is>
      </c>
      <c r="BI125" t="inlineStr">
        <is>
          <t>N2S22</t>
        </is>
      </c>
      <c r="BJ125" t="inlineStr">
        <is>
          <t>N2S22 — MÓDULO DE BARRAJE - BARRA SENCILLA TIPO 3</t>
        </is>
      </c>
      <c r="BL125" t="inlineStr">
        <is>
          <t>N2L127</t>
        </is>
      </c>
      <c r="BM125" t="inlineStr">
        <is>
          <t>N2L127 — Cobre aislado XLP o  EPR, 15 kV- 1/0 AWG</t>
        </is>
      </c>
      <c r="BU125" t="inlineStr">
        <is>
          <t>N1L78</t>
        </is>
      </c>
      <c r="BV125" t="inlineStr">
        <is>
          <t>N1L78 — km de conductor/fase aéreo rural - Aislado - Cobre - calibre 12</t>
        </is>
      </c>
      <c r="DH125" t="inlineStr">
        <is>
          <t>N1L124</t>
        </is>
      </c>
      <c r="DI125" t="inlineStr">
        <is>
          <t>N1L124 — km de conductor/fase aéreo rural - Trenzado - Aluminio - calibre  4/0</t>
        </is>
      </c>
      <c r="DK125" t="inlineStr">
        <is>
          <t>Islas Cook</t>
        </is>
      </c>
      <c r="DL125" t="inlineStr">
        <is>
          <t>NZD</t>
        </is>
      </c>
      <c r="DN125" t="inlineStr">
        <is>
          <t>N2S22</t>
        </is>
      </c>
      <c r="DO125" t="inlineStr">
        <is>
          <t>N2</t>
        </is>
      </c>
    </row>
    <row r="126">
      <c r="D126" t="inlineStr">
        <is>
          <t>STN</t>
        </is>
      </c>
      <c r="E126" t="inlineStr">
        <is>
          <t>STN</t>
        </is>
      </c>
      <c r="G126" t="inlineStr">
        <is>
          <t>FO</t>
        </is>
      </c>
      <c r="H126" t="inlineStr">
        <is>
          <t>Islas Feroe</t>
        </is>
      </c>
      <c r="BF126" t="inlineStr">
        <is>
          <t>N2S23</t>
        </is>
      </c>
      <c r="BG126" t="inlineStr">
        <is>
          <t>N2S23 — MÓDULO DE BARRAJE - BARRA DOBLE TIPO 1</t>
        </is>
      </c>
      <c r="BI126" t="inlineStr">
        <is>
          <t>N2S23</t>
        </is>
      </c>
      <c r="BJ126" t="inlineStr">
        <is>
          <t>N2S23 — MÓDULO DE BARRAJE - BARRA DOBLE TIPO 1</t>
        </is>
      </c>
      <c r="BL126" t="inlineStr">
        <is>
          <t>N2L128</t>
        </is>
      </c>
      <c r="BM126" t="inlineStr">
        <is>
          <t>N2L128 — Cobre aislado XLP o  EPR, 15 kV- 2/0 AWG</t>
        </is>
      </c>
      <c r="BU126" t="inlineStr">
        <is>
          <t>N1L13</t>
        </is>
      </c>
      <c r="BV126" t="inlineStr">
        <is>
          <t>N1L13 — km de conductor/faseaéreo urbano - Aislado - Cobre - calibre 10</t>
        </is>
      </c>
      <c r="DH126" t="inlineStr">
        <is>
          <t>N1L125</t>
        </is>
      </c>
      <c r="DI126" t="inlineStr">
        <is>
          <t>N1L125 — km de conductor/fase aéreo rural - Trenzado - Cobre - calibre 12</t>
        </is>
      </c>
      <c r="DK126" t="inlineStr">
        <is>
          <t>Islas Feroe</t>
        </is>
      </c>
      <c r="DL126" t="inlineStr">
        <is>
          <t>DKK</t>
        </is>
      </c>
      <c r="DN126" t="inlineStr">
        <is>
          <t>N2S23</t>
        </is>
      </c>
      <c r="DO126" t="inlineStr">
        <is>
          <t>N2</t>
        </is>
      </c>
    </row>
    <row r="127">
      <c r="D127" t="inlineStr">
        <is>
          <t>SYP</t>
        </is>
      </c>
      <c r="E127" t="inlineStr">
        <is>
          <t>SYP</t>
        </is>
      </c>
      <c r="G127" t="inlineStr">
        <is>
          <t>GS</t>
        </is>
      </c>
      <c r="H127" t="inlineStr">
        <is>
          <t>Islas Georgia del Sur y Sandwich del Sur</t>
        </is>
      </c>
      <c r="BF127" t="inlineStr">
        <is>
          <t>N2S24</t>
        </is>
      </c>
      <c r="BG127" t="inlineStr">
        <is>
          <t>N2S24 — MÓDULO DE BARRAJE - BARRA DOBLE TIPO 2</t>
        </is>
      </c>
      <c r="BI127" t="inlineStr">
        <is>
          <t>N2S24</t>
        </is>
      </c>
      <c r="BJ127" t="inlineStr">
        <is>
          <t>N2S24 — MÓDULO DE BARRAJE - BARRA DOBLE TIPO 2</t>
        </is>
      </c>
      <c r="BL127" t="inlineStr">
        <is>
          <t>N2L129</t>
        </is>
      </c>
      <c r="BM127" t="inlineStr">
        <is>
          <t>N2L129 — Cobre aislado XLP o  EPR, 15 kV- 3/0 AWG</t>
        </is>
      </c>
      <c r="BU127" t="inlineStr">
        <is>
          <t>N1L79</t>
        </is>
      </c>
      <c r="BV127" t="inlineStr">
        <is>
          <t>N1L79 — km de conductor/fase aéreo rural - Aislado - Cobre - calibre 10</t>
        </is>
      </c>
      <c r="DH127" t="inlineStr">
        <is>
          <t>N1L126</t>
        </is>
      </c>
      <c r="DI127" t="inlineStr">
        <is>
          <t>N1L126 — km de conductor/fase aéreo rural - Trenzado - Cobre - calibre 10</t>
        </is>
      </c>
      <c r="DK127" t="inlineStr">
        <is>
          <t>Islas Georgia del Sur y Sandwich del Sur</t>
        </is>
      </c>
      <c r="DL127" t="inlineStr">
        <is>
          <t>GBP</t>
        </is>
      </c>
      <c r="DN127" t="inlineStr">
        <is>
          <t>N2S24</t>
        </is>
      </c>
      <c r="DO127" t="inlineStr">
        <is>
          <t>N2</t>
        </is>
      </c>
    </row>
    <row r="128">
      <c r="D128" t="inlineStr">
        <is>
          <t>SZL</t>
        </is>
      </c>
      <c r="E128" t="inlineStr">
        <is>
          <t>SZL</t>
        </is>
      </c>
      <c r="G128" t="inlineStr">
        <is>
          <t>HM</t>
        </is>
      </c>
      <c r="H128" t="inlineStr">
        <is>
          <t>Islas Heard y McDonald</t>
        </is>
      </c>
      <c r="BF128" t="inlineStr">
        <is>
          <t>N2S25</t>
        </is>
      </c>
      <c r="BG128" t="inlineStr">
        <is>
          <t>N2S25 — MÓDULO DE BARRAJE - BARRA DOBLE TIPO 3</t>
        </is>
      </c>
      <c r="BI128" t="inlineStr">
        <is>
          <t>N2S25</t>
        </is>
      </c>
      <c r="BJ128" t="inlineStr">
        <is>
          <t>N2S25 — MÓDULO DE BARRAJE - BARRA DOBLE TIPO 3</t>
        </is>
      </c>
      <c r="BL128" t="inlineStr">
        <is>
          <t>N2L130</t>
        </is>
      </c>
      <c r="BM128" t="inlineStr">
        <is>
          <t>N2L130 — Cobre aislado XLP o  EPR, 15 kV- 4/0 AWG</t>
        </is>
      </c>
      <c r="BU128" t="inlineStr">
        <is>
          <t>N1L14</t>
        </is>
      </c>
      <c r="BV128" t="inlineStr">
        <is>
          <t>N1L14 — km de conductor/fase aéreo urbano - Aislado - Cobre - calibre 8</t>
        </is>
      </c>
      <c r="DH128" t="inlineStr">
        <is>
          <t>N1L127</t>
        </is>
      </c>
      <c r="DI128" t="inlineStr">
        <is>
          <t>N1L127 — km de conductor/fase aéreo rural - Trenzado - Cobre - calibre 8</t>
        </is>
      </c>
      <c r="DK128" t="inlineStr">
        <is>
          <t>Islas Heard y McDonald</t>
        </is>
      </c>
      <c r="DL128" t="inlineStr">
        <is>
          <t>AUD</t>
        </is>
      </c>
      <c r="DN128" t="inlineStr">
        <is>
          <t>N2S25</t>
        </is>
      </c>
      <c r="DO128" t="inlineStr">
        <is>
          <t>N2</t>
        </is>
      </c>
    </row>
    <row r="129">
      <c r="D129" t="inlineStr">
        <is>
          <t>THB</t>
        </is>
      </c>
      <c r="E129" t="inlineStr">
        <is>
          <t>THB</t>
        </is>
      </c>
      <c r="G129" t="inlineStr">
        <is>
          <t>FK</t>
        </is>
      </c>
      <c r="H129" t="inlineStr">
        <is>
          <t>Islas Malvinas</t>
        </is>
      </c>
      <c r="BF129" t="inlineStr">
        <is>
          <t>N2S26</t>
        </is>
      </c>
      <c r="BG129" t="inlineStr">
        <is>
          <t>N2S26 — MÓDULO DE BARRAJE - BARRA PRINCIPAL Y TRANSFERENCIA - TIPO 1</t>
        </is>
      </c>
      <c r="BI129" t="inlineStr">
        <is>
          <t>N2S26</t>
        </is>
      </c>
      <c r="BJ129" t="inlineStr">
        <is>
          <t>N2S26 — MÓDULO DE BARRAJE - BARRA PRINCIPAL Y TRANSFERENCIA - TIPO 1</t>
        </is>
      </c>
      <c r="BL129" t="inlineStr">
        <is>
          <t>N2L131</t>
        </is>
      </c>
      <c r="BM129" t="inlineStr">
        <is>
          <t>N2L131 — Cobre aislado XLP o  EPR, 15 kV- 300 Kcmil</t>
        </is>
      </c>
      <c r="BU129" t="inlineStr">
        <is>
          <t>N1L80</t>
        </is>
      </c>
      <c r="BV129" t="inlineStr">
        <is>
          <t>N1L80 — km de conductor/fase aéreo rural - Aislado - Cobre - calibre 8</t>
        </is>
      </c>
      <c r="DH129" t="inlineStr">
        <is>
          <t>N1L128</t>
        </is>
      </c>
      <c r="DI129" t="inlineStr">
        <is>
          <t>N1L128 — km de conductor/fase aéreo rural - Trenzado - Cobre - calibre 6</t>
        </is>
      </c>
      <c r="DK129" t="inlineStr">
        <is>
          <t>Islas Malvinas</t>
        </is>
      </c>
      <c r="DL129" t="inlineStr">
        <is>
          <t>FKP</t>
        </is>
      </c>
      <c r="DN129" t="inlineStr">
        <is>
          <t>N2S26</t>
        </is>
      </c>
      <c r="DO129" t="inlineStr">
        <is>
          <t>N2</t>
        </is>
      </c>
    </row>
    <row r="130">
      <c r="D130" t="inlineStr">
        <is>
          <t>TJS</t>
        </is>
      </c>
      <c r="E130" t="inlineStr">
        <is>
          <t>TJS</t>
        </is>
      </c>
      <c r="G130" t="inlineStr">
        <is>
          <t>MP</t>
        </is>
      </c>
      <c r="H130" t="inlineStr">
        <is>
          <t>Islas Marianas del Norte</t>
        </is>
      </c>
      <c r="BF130" t="inlineStr">
        <is>
          <t>N2S27</t>
        </is>
      </c>
      <c r="BG130" t="inlineStr">
        <is>
          <t>N2S27 — MÓDULO DE BARRAJE - BARRA PRINCIPAL Y TRANSFERENCIA - TIPO 2</t>
        </is>
      </c>
      <c r="BI130" t="inlineStr">
        <is>
          <t>N2S27</t>
        </is>
      </c>
      <c r="BJ130" t="inlineStr">
        <is>
          <t>N2S27 — MÓDULO DE BARRAJE - BARRA PRINCIPAL Y TRANSFERENCIA - TIPO 2</t>
        </is>
      </c>
      <c r="BL130" t="inlineStr">
        <is>
          <t>N2L132</t>
        </is>
      </c>
      <c r="BM130" t="inlineStr">
        <is>
          <t>N2L132 — Cobre aislado XLP o  EPR, 15 kV- 350 Kcmil</t>
        </is>
      </c>
      <c r="BU130" t="inlineStr">
        <is>
          <t>N1L15</t>
        </is>
      </c>
      <c r="BV130" t="inlineStr">
        <is>
          <t>N1L15 — km de conductor/fase aéreo urbano - Aislado - Cobre - calibre 6</t>
        </is>
      </c>
      <c r="DH130" t="inlineStr">
        <is>
          <t>N1L129</t>
        </is>
      </c>
      <c r="DI130" t="inlineStr">
        <is>
          <t>N1L129 — km de conductor/fase aéreo rural - Trenzado - Cobre - calibre 4</t>
        </is>
      </c>
      <c r="DK130" t="inlineStr">
        <is>
          <t>Islas Marianas del Norte</t>
        </is>
      </c>
      <c r="DL130" t="inlineStr">
        <is>
          <t>USD</t>
        </is>
      </c>
      <c r="DN130" t="inlineStr">
        <is>
          <t>N2S27</t>
        </is>
      </c>
      <c r="DO130" t="inlineStr">
        <is>
          <t>N2</t>
        </is>
      </c>
    </row>
    <row r="131">
      <c r="D131" t="inlineStr">
        <is>
          <t>TMT</t>
        </is>
      </c>
      <c r="E131" t="inlineStr">
        <is>
          <t>TMT</t>
        </is>
      </c>
      <c r="G131" t="inlineStr">
        <is>
          <t>MH</t>
        </is>
      </c>
      <c r="H131" t="inlineStr">
        <is>
          <t>Islas Marshall</t>
        </is>
      </c>
      <c r="BF131" t="inlineStr">
        <is>
          <t>N2S28</t>
        </is>
      </c>
      <c r="BG131" t="inlineStr">
        <is>
          <t>N2S28 — MÓDULO DE BARRAJE - BARRA PRINCIPAL Y TRANSFERENCIA - TIPO 3</t>
        </is>
      </c>
      <c r="BI131" t="inlineStr">
        <is>
          <t>N2S28</t>
        </is>
      </c>
      <c r="BJ131" t="inlineStr">
        <is>
          <t>N2S28 — MÓDULO DE BARRAJE - BARRA PRINCIPAL Y TRANSFERENCIA - TIPO 3</t>
        </is>
      </c>
      <c r="BL131" t="inlineStr">
        <is>
          <t>N2L133</t>
        </is>
      </c>
      <c r="BM131" t="inlineStr">
        <is>
          <t>N2L133 — Cobre aislado XLP o  EPR, 15 kV- 400 Kcmil</t>
        </is>
      </c>
      <c r="BU131" t="inlineStr">
        <is>
          <t>N1L81</t>
        </is>
      </c>
      <c r="BV131" t="inlineStr">
        <is>
          <t>N1L81 — km de conductor/fase aéreo rural - Aislado - Cobre - calibre 6</t>
        </is>
      </c>
      <c r="DH131" t="inlineStr">
        <is>
          <t>N1L130</t>
        </is>
      </c>
      <c r="DI131" t="inlineStr">
        <is>
          <t>N1L130 — km de conductor/fase aéreo rural - Trenzado - Cobre - calibre 2</t>
        </is>
      </c>
      <c r="DK131" t="inlineStr">
        <is>
          <t>Islas Marshall</t>
        </is>
      </c>
      <c r="DL131" t="inlineStr">
        <is>
          <t>USD</t>
        </is>
      </c>
      <c r="DN131" t="inlineStr">
        <is>
          <t>N2S28</t>
        </is>
      </c>
      <c r="DO131" t="inlineStr">
        <is>
          <t>N2</t>
        </is>
      </c>
    </row>
    <row r="132">
      <c r="D132" t="inlineStr">
        <is>
          <t>TND</t>
        </is>
      </c>
      <c r="E132" t="inlineStr">
        <is>
          <t>TND</t>
        </is>
      </c>
      <c r="G132" t="inlineStr">
        <is>
          <t>UM</t>
        </is>
      </c>
      <c r="H132" t="inlineStr">
        <is>
          <t>Islas menores alejadas de EE. UU.</t>
        </is>
      </c>
      <c r="BF132" t="inlineStr">
        <is>
          <t>N2S30</t>
        </is>
      </c>
      <c r="BG132" t="inlineStr">
        <is>
          <t>N2S30 — GABINETE DE SALIDA - SUBESTACIÓN AISLADA EN SF6 - BARRA SENCILLA</t>
        </is>
      </c>
      <c r="BI132" t="inlineStr">
        <is>
          <t>N2S30</t>
        </is>
      </c>
      <c r="BJ132" t="inlineStr">
        <is>
          <t>N2S30 — GABINETE DE SALIDA - SUBESTACIÓN AISLADA EN SF6 - BARRA SENCILLA</t>
        </is>
      </c>
      <c r="BL132" t="inlineStr">
        <is>
          <t>N2L134</t>
        </is>
      </c>
      <c r="BM132" t="inlineStr">
        <is>
          <t>N2L134 — AAAC aislado XLP o  EPR, 15 kV- 500 Kcmil</t>
        </is>
      </c>
      <c r="BU132" t="inlineStr">
        <is>
          <t>N1L16</t>
        </is>
      </c>
      <c r="BV132" t="inlineStr">
        <is>
          <t>N1L16 — km de conductor/fase aéreo urbano - Aislado - Cobre - calibre 4</t>
        </is>
      </c>
      <c r="DH132" t="inlineStr">
        <is>
          <t>N1L131</t>
        </is>
      </c>
      <c r="DI132" t="inlineStr">
        <is>
          <t>N1L131 — km de conductor/fase aéreo rural - Trenzado - Cobre - calibre  1/0</t>
        </is>
      </c>
      <c r="DK132" t="inlineStr">
        <is>
          <t>Islas menores alejadas de EE. UU.</t>
        </is>
      </c>
      <c r="DL132" t="inlineStr">
        <is>
          <t>USD</t>
        </is>
      </c>
      <c r="DN132" t="inlineStr">
        <is>
          <t>N2S30</t>
        </is>
      </c>
      <c r="DO132" t="inlineStr">
        <is>
          <t>N2</t>
        </is>
      </c>
    </row>
    <row r="133">
      <c r="D133" t="inlineStr">
        <is>
          <t>TOP</t>
        </is>
      </c>
      <c r="E133" t="inlineStr">
        <is>
          <t>TOP</t>
        </is>
      </c>
      <c r="G133" t="inlineStr">
        <is>
          <t>PN</t>
        </is>
      </c>
      <c r="H133" t="inlineStr">
        <is>
          <t>Islas Pitcairn</t>
        </is>
      </c>
      <c r="BF133" t="inlineStr">
        <is>
          <t>N2S31</t>
        </is>
      </c>
      <c r="BG133" t="inlineStr">
        <is>
          <t>N2S31 — MÓDULO COMÚN/BAHÍA - TIPO 1 (1 A 3 BAHÍAS) TIPO CONVENCIONAL O ENCAPSULADA EXTERIO</t>
        </is>
      </c>
      <c r="BI133" t="inlineStr">
        <is>
          <t>N2S31</t>
        </is>
      </c>
      <c r="BJ133" t="inlineStr">
        <is>
          <t>N2S31 — MÓDULO COMÚN/BAHÍA - TIPO 1 (1 A 3 BAHÍAS) TIPO CONVENCIONAL O ENCAPSULADA EXTERIO</t>
        </is>
      </c>
      <c r="BL133" t="inlineStr">
        <is>
          <t>N2L135</t>
        </is>
      </c>
      <c r="BM133" t="inlineStr">
        <is>
          <t>N2L135 — AAAC aislado XLP o  EPR, 15 kV- 750 Kcmil</t>
        </is>
      </c>
      <c r="BU133" t="inlineStr">
        <is>
          <t>N1L82</t>
        </is>
      </c>
      <c r="BV133" t="inlineStr">
        <is>
          <t>N1L82 — km de conductor/fase aéreo rural - Aislado - Cobre - calibre 4</t>
        </is>
      </c>
      <c r="DH133" t="inlineStr">
        <is>
          <t>N1L132</t>
        </is>
      </c>
      <c r="DI133" t="inlineStr">
        <is>
          <t>N1L132 — km de conductor/fase aéreo rural - Trenzado - Cobre - calibre  2/0</t>
        </is>
      </c>
      <c r="DK133" t="inlineStr">
        <is>
          <t>Islas Pitcairn</t>
        </is>
      </c>
      <c r="DL133" t="inlineStr">
        <is>
          <t>NZD</t>
        </is>
      </c>
      <c r="DN133" t="inlineStr">
        <is>
          <t>N2S31</t>
        </is>
      </c>
      <c r="DO133" t="inlineStr">
        <is>
          <t>N2</t>
        </is>
      </c>
    </row>
    <row r="134">
      <c r="D134" t="inlineStr">
        <is>
          <t>TRY</t>
        </is>
      </c>
      <c r="E134" t="inlineStr">
        <is>
          <t>TRY</t>
        </is>
      </c>
      <c r="G134" t="inlineStr">
        <is>
          <t>SB</t>
        </is>
      </c>
      <c r="H134" t="inlineStr">
        <is>
          <t>Islas Salomón</t>
        </is>
      </c>
      <c r="BF134" t="inlineStr">
        <is>
          <t>N2S32</t>
        </is>
      </c>
      <c r="BG134" t="inlineStr">
        <is>
          <t>N2S32 — MÓDULO COMÚN/BAHÍA - TIPO 2 (4 A 6 BAHÍAS) TIPO CONVENCIONAL O ENCAPSULADA EXTERIO</t>
        </is>
      </c>
      <c r="BI134" t="inlineStr">
        <is>
          <t>N2S32</t>
        </is>
      </c>
      <c r="BJ134" t="inlineStr">
        <is>
          <t>N2S32 — MÓDULO COMÚN/BAHÍA - TIPO 2 (4 A 6 BAHÍAS) TIPO CONVENCIONAL O ENCAPSULADA EXTERIO</t>
        </is>
      </c>
      <c r="BL134" t="inlineStr">
        <is>
          <t>N2L136</t>
        </is>
      </c>
      <c r="BM134" t="inlineStr">
        <is>
          <t>N2L136 — Cable de Guarda</t>
        </is>
      </c>
      <c r="BU134" t="inlineStr">
        <is>
          <t>N1L17</t>
        </is>
      </c>
      <c r="BV134" t="inlineStr">
        <is>
          <t>N1L17 — km de conductor/fase aéreo urbano - Aislado - Cobre - calibre 2</t>
        </is>
      </c>
      <c r="DH134" t="inlineStr">
        <is>
          <t>N1L133</t>
        </is>
      </c>
      <c r="DI134" t="inlineStr">
        <is>
          <t>N1L133 — km de conductor/fase subterráneo urbano - Aislado - Aluminio - calibre &lt; 6</t>
        </is>
      </c>
      <c r="DK134" t="inlineStr">
        <is>
          <t>Islas Salomón</t>
        </is>
      </c>
      <c r="DL134" t="inlineStr">
        <is>
          <t>SBD</t>
        </is>
      </c>
      <c r="DN134" t="inlineStr">
        <is>
          <t>N2S32</t>
        </is>
      </c>
      <c r="DO134" t="inlineStr">
        <is>
          <t>N2</t>
        </is>
      </c>
    </row>
    <row r="135">
      <c r="D135" t="inlineStr">
        <is>
          <t>TTD</t>
        </is>
      </c>
      <c r="E135" t="inlineStr">
        <is>
          <t>TTD</t>
        </is>
      </c>
      <c r="G135" t="inlineStr">
        <is>
          <t>TC</t>
        </is>
      </c>
      <c r="H135" t="inlineStr">
        <is>
          <t>Islas Turcas y Caicos</t>
        </is>
      </c>
      <c r="BF135" t="inlineStr">
        <is>
          <t>N2S33</t>
        </is>
      </c>
      <c r="BG135" t="inlineStr">
        <is>
          <t>N2S33 — MÓDULO COMÚN/BAHÍA - TIPO 3 (MÁS DE  6 BAHÍAS) TIPO CONVENCIONAL O ENCAPSULADA EXT</t>
        </is>
      </c>
      <c r="BI135" t="inlineStr">
        <is>
          <t>N2S33</t>
        </is>
      </c>
      <c r="BJ135" t="inlineStr">
        <is>
          <t>N2S33 — MÓDULO COMÚN/BAHÍA - TIPO 3 (MÁS DE  6 BAHÍAS) TIPO CONVENCIONAL O ENCAPSULADA EXT</t>
        </is>
      </c>
      <c r="BL135" t="inlineStr">
        <is>
          <t>N2L137</t>
        </is>
      </c>
      <c r="BM135" t="inlineStr">
        <is>
          <t>N2L137 — Sistema de puesta a tierra diseño típico</t>
        </is>
      </c>
      <c r="BU135" t="inlineStr">
        <is>
          <t>N1L83</t>
        </is>
      </c>
      <c r="BV135" t="inlineStr">
        <is>
          <t>N1L83 — km de conductor/fase aéreo rural - Aislado - Cobre - calibre 2</t>
        </is>
      </c>
      <c r="DH135" t="inlineStr">
        <is>
          <t>N1L134</t>
        </is>
      </c>
      <c r="DI135" t="inlineStr">
        <is>
          <t>N1L134 — km de conductor/fase subterráneo urbano - Aislado - Aluminio - calibre 4</t>
        </is>
      </c>
      <c r="DK135" t="inlineStr">
        <is>
          <t>Islas Turcas y Caicos</t>
        </is>
      </c>
      <c r="DL135" t="inlineStr">
        <is>
          <t>USD</t>
        </is>
      </c>
      <c r="DN135" t="inlineStr">
        <is>
          <t>N2S33</t>
        </is>
      </c>
      <c r="DO135" t="inlineStr">
        <is>
          <t>N2</t>
        </is>
      </c>
    </row>
    <row r="136">
      <c r="D136" t="inlineStr">
        <is>
          <t>TWD</t>
        </is>
      </c>
      <c r="E136" t="inlineStr">
        <is>
          <t>TWD</t>
        </is>
      </c>
      <c r="G136" t="inlineStr">
        <is>
          <t>VG</t>
        </is>
      </c>
      <c r="H136" t="inlineStr">
        <is>
          <t>Islas Vírgenes Británicas</t>
        </is>
      </c>
      <c r="BF136" t="inlineStr">
        <is>
          <t>N2S34</t>
        </is>
      </c>
      <c r="BG136" t="inlineStr">
        <is>
          <t>N2S34 — MÓDULO COMÚN/BAHÍA - TIPO 4 - TIPO INTERIOR</t>
        </is>
      </c>
      <c r="BI136" t="inlineStr">
        <is>
          <t>N2S34</t>
        </is>
      </c>
      <c r="BJ136" t="inlineStr">
        <is>
          <t>N2S34 — MÓDULO COMÚN/BAHÍA - TIPO 4 - TIPO INTERIOR</t>
        </is>
      </c>
      <c r="BL136" t="inlineStr">
        <is>
          <t>OTRA</t>
        </is>
      </c>
      <c r="BM136" t="inlineStr">
        <is>
          <t>OTRA — Otra (precisar en Observaciones)</t>
        </is>
      </c>
      <c r="BU136" t="inlineStr">
        <is>
          <t>N1L18</t>
        </is>
      </c>
      <c r="BV136" t="inlineStr">
        <is>
          <t>N1L18 — km de conductor/fase aéreo urbano - Aislado - Cobre - calibre 1</t>
        </is>
      </c>
      <c r="DH136" t="inlineStr">
        <is>
          <t>N1L135</t>
        </is>
      </c>
      <c r="DI136" t="inlineStr">
        <is>
          <t>N1L135 — km de conductor/fase subterráneo urbano - Aislado - Aluminio - calibre 2</t>
        </is>
      </c>
      <c r="DK136" t="inlineStr">
        <is>
          <t>Islas Vírgenes Británicas</t>
        </is>
      </c>
      <c r="DL136" t="inlineStr">
        <is>
          <t>USD</t>
        </is>
      </c>
      <c r="DN136" t="inlineStr">
        <is>
          <t>N2S34</t>
        </is>
      </c>
      <c r="DO136" t="inlineStr">
        <is>
          <t>N2</t>
        </is>
      </c>
    </row>
    <row r="137">
      <c r="D137" t="inlineStr">
        <is>
          <t>TZS</t>
        </is>
      </c>
      <c r="E137" t="inlineStr">
        <is>
          <t>TZS</t>
        </is>
      </c>
      <c r="G137" t="inlineStr">
        <is>
          <t>VI</t>
        </is>
      </c>
      <c r="H137" t="inlineStr">
        <is>
          <t>Islas Vírgenes de EE. UU.</t>
        </is>
      </c>
      <c r="BF137" t="inlineStr">
        <is>
          <t>N1P1</t>
        </is>
      </c>
      <c r="BG137" t="inlineStr">
        <is>
          <t>N1P1 — Poste de concreto - 8 m - urbano - suspensión - red común</t>
        </is>
      </c>
      <c r="BI137" t="inlineStr">
        <is>
          <t>OTRA</t>
        </is>
      </c>
      <c r="BJ137" t="inlineStr">
        <is>
          <t>OTRA — Otra (precisar en Observaciones)</t>
        </is>
      </c>
      <c r="BU137" t="inlineStr">
        <is>
          <t>N1L84</t>
        </is>
      </c>
      <c r="BV137" t="inlineStr">
        <is>
          <t>N1L84 — km de conductor/fase aéreo rural - Aislado - Cobre - calibre 1</t>
        </is>
      </c>
      <c r="DH137" t="inlineStr">
        <is>
          <t>N1L136</t>
        </is>
      </c>
      <c r="DI137" t="inlineStr">
        <is>
          <t>N1L136 — km de conductor/fase subterráneo urbano - Aislado - Aluminio - calibre 1</t>
        </is>
      </c>
      <c r="DK137" t="inlineStr">
        <is>
          <t>Islas Vírgenes de EE. UU.</t>
        </is>
      </c>
      <c r="DL137" t="inlineStr">
        <is>
          <t>USD</t>
        </is>
      </c>
      <c r="DN137" t="inlineStr">
        <is>
          <t>N1P1</t>
        </is>
      </c>
      <c r="DO137" t="inlineStr">
        <is>
          <t>N1</t>
        </is>
      </c>
    </row>
    <row r="138">
      <c r="D138" t="inlineStr">
        <is>
          <t>UAH</t>
        </is>
      </c>
      <c r="E138" t="inlineStr">
        <is>
          <t>UAH</t>
        </is>
      </c>
      <c r="G138" t="inlineStr">
        <is>
          <t>AX</t>
        </is>
      </c>
      <c r="H138" t="inlineStr">
        <is>
          <t>Islas Åland</t>
        </is>
      </c>
      <c r="BF138" t="inlineStr">
        <is>
          <t>N1P2</t>
        </is>
      </c>
      <c r="BG138" t="inlineStr">
        <is>
          <t>N1P2 — Poste de concreto - 10 m - urbano - suspensión - red común</t>
        </is>
      </c>
      <c r="BU138" t="inlineStr">
        <is>
          <t>N1L19</t>
        </is>
      </c>
      <c r="BV138" t="inlineStr">
        <is>
          <t>N1L19 — km de conductor/fase aéreo urbano - Aislado - Cobre - calibre  1/0</t>
        </is>
      </c>
      <c r="DH138" t="inlineStr">
        <is>
          <t>N1L137</t>
        </is>
      </c>
      <c r="DI138" t="inlineStr">
        <is>
          <t>N1L137 — km de conductor/fase subterráneo urbano - Aislado - Aluminio - calibre  1/0</t>
        </is>
      </c>
      <c r="DK138" t="inlineStr">
        <is>
          <t>Islas Åland</t>
        </is>
      </c>
      <c r="DL138" t="inlineStr">
        <is>
          <t>EUR</t>
        </is>
      </c>
      <c r="DN138" t="inlineStr">
        <is>
          <t>N1P2</t>
        </is>
      </c>
      <c r="DO138" t="inlineStr">
        <is>
          <t>N1</t>
        </is>
      </c>
    </row>
    <row r="139">
      <c r="D139" t="inlineStr">
        <is>
          <t>UGX</t>
        </is>
      </c>
      <c r="E139" t="inlineStr">
        <is>
          <t>UGX</t>
        </is>
      </c>
      <c r="G139" t="inlineStr">
        <is>
          <t>JM</t>
        </is>
      </c>
      <c r="H139" t="inlineStr">
        <is>
          <t>Jamaica</t>
        </is>
      </c>
      <c r="BF139" t="inlineStr">
        <is>
          <t>N1P3</t>
        </is>
      </c>
      <c r="BG139" t="inlineStr">
        <is>
          <t>N1P3 — Poste de concreto - 12 m - urbano- suspensión - red común</t>
        </is>
      </c>
      <c r="BU139" t="inlineStr">
        <is>
          <t>N1L85</t>
        </is>
      </c>
      <c r="BV139" t="inlineStr">
        <is>
          <t>N1L85 — km de conductor/fase aéreo rural - Aislado - Cobre - calibre  1/0</t>
        </is>
      </c>
      <c r="DH139" t="inlineStr">
        <is>
          <t>N1L138</t>
        </is>
      </c>
      <c r="DI139" t="inlineStr">
        <is>
          <t>N1L138 — km de conductor/fase subterráneo urbano - Aislado - Aluminio - calibre  2/0</t>
        </is>
      </c>
      <c r="DK139" t="inlineStr">
        <is>
          <t>Jamaica</t>
        </is>
      </c>
      <c r="DL139" t="inlineStr">
        <is>
          <t>JMD</t>
        </is>
      </c>
      <c r="DN139" t="inlineStr">
        <is>
          <t>N1P3</t>
        </is>
      </c>
      <c r="DO139" t="inlineStr">
        <is>
          <t>N1</t>
        </is>
      </c>
    </row>
    <row r="140">
      <c r="D140" t="inlineStr">
        <is>
          <t>USD</t>
        </is>
      </c>
      <c r="E140" t="inlineStr">
        <is>
          <t>USD</t>
        </is>
      </c>
      <c r="G140" t="inlineStr">
        <is>
          <t>JE</t>
        </is>
      </c>
      <c r="H140" t="inlineStr">
        <is>
          <t>Jersey</t>
        </is>
      </c>
      <c r="BF140" t="inlineStr">
        <is>
          <t>N1P4</t>
        </is>
      </c>
      <c r="BG140" t="inlineStr">
        <is>
          <t>N1P4 — Poste de madera - 8 m - urbano - suspensión - red común</t>
        </is>
      </c>
      <c r="BU140" t="inlineStr">
        <is>
          <t>N1L20</t>
        </is>
      </c>
      <c r="BV140" t="inlineStr">
        <is>
          <t>N1L20 — km de conductor/fase aéreo urbano - Aislado - Cobre - calibre  2/0</t>
        </is>
      </c>
      <c r="DH140" t="inlineStr">
        <is>
          <t>N1L139</t>
        </is>
      </c>
      <c r="DI140" t="inlineStr">
        <is>
          <t>N1L139 — km de conductor/fase subterráneo urbano - Aislado - Aluminio - calibre  3/0</t>
        </is>
      </c>
      <c r="DK140" t="inlineStr">
        <is>
          <t>Jersey</t>
        </is>
      </c>
      <c r="DL140" t="inlineStr">
        <is>
          <t>GBP</t>
        </is>
      </c>
      <c r="DN140" t="inlineStr">
        <is>
          <t>N1P4</t>
        </is>
      </c>
      <c r="DO140" t="inlineStr">
        <is>
          <t>N1</t>
        </is>
      </c>
    </row>
    <row r="141">
      <c r="D141" t="inlineStr">
        <is>
          <t>UYU</t>
        </is>
      </c>
      <c r="E141" t="inlineStr">
        <is>
          <t>UYU</t>
        </is>
      </c>
      <c r="G141" t="inlineStr">
        <is>
          <t>JO</t>
        </is>
      </c>
      <c r="H141" t="inlineStr">
        <is>
          <t>Jordania</t>
        </is>
      </c>
      <c r="BF141" t="inlineStr">
        <is>
          <t>N1P5</t>
        </is>
      </c>
      <c r="BG141" t="inlineStr">
        <is>
          <t>N1P5 — Poste de madera - 10 m - urbano- suspensión - red común</t>
        </is>
      </c>
      <c r="BU141" t="inlineStr">
        <is>
          <t>N1L86</t>
        </is>
      </c>
      <c r="BV141" t="inlineStr">
        <is>
          <t>N1L86 — km de conductor/fase aéreo rural - Aislado - Cobre - calibre  2/0</t>
        </is>
      </c>
      <c r="DH141" t="inlineStr">
        <is>
          <t>N1L140</t>
        </is>
      </c>
      <c r="DI141" t="inlineStr">
        <is>
          <t>N1L140 — km de conductor/fase subterráneo urbano - Aislado - Aluminio - calibre  4/0</t>
        </is>
      </c>
      <c r="DK141" t="inlineStr">
        <is>
          <t>Jordania</t>
        </is>
      </c>
      <c r="DL141" t="inlineStr">
        <is>
          <t>JOD</t>
        </is>
      </c>
      <c r="DN141" t="inlineStr">
        <is>
          <t>N1P5</t>
        </is>
      </c>
      <c r="DO141" t="inlineStr">
        <is>
          <t>N1</t>
        </is>
      </c>
    </row>
    <row r="142">
      <c r="D142" t="inlineStr">
        <is>
          <t>UZS</t>
        </is>
      </c>
      <c r="E142" t="inlineStr">
        <is>
          <t>UZS</t>
        </is>
      </c>
      <c r="G142" t="inlineStr">
        <is>
          <t>KZ</t>
        </is>
      </c>
      <c r="H142" t="inlineStr">
        <is>
          <t>Kazajistán</t>
        </is>
      </c>
      <c r="BF142" t="inlineStr">
        <is>
          <t>N1P6</t>
        </is>
      </c>
      <c r="BG142" t="inlineStr">
        <is>
          <t>N1P6 — Poste de madera - 12 m - urbano- suspensión - red común</t>
        </is>
      </c>
      <c r="BU142" t="inlineStr">
        <is>
          <t>N1L21</t>
        </is>
      </c>
      <c r="BV142" t="inlineStr">
        <is>
          <t>N1L21 — km de conductor/fase aéreo urbano - Aislado - Cobre - calibre  3/0</t>
        </is>
      </c>
      <c r="DH142" t="inlineStr">
        <is>
          <t>N1L141</t>
        </is>
      </c>
      <c r="DI142" t="inlineStr">
        <is>
          <t>N1L141 — km de conductor/fase subterráneo urbano - Aislado - Aluminio - calibre 250</t>
        </is>
      </c>
      <c r="DK142" t="inlineStr">
        <is>
          <t>Kazajistán</t>
        </is>
      </c>
      <c r="DL142" t="inlineStr">
        <is>
          <t>KZT</t>
        </is>
      </c>
      <c r="DN142" t="inlineStr">
        <is>
          <t>N1P6</t>
        </is>
      </c>
      <c r="DO142" t="inlineStr">
        <is>
          <t>N1</t>
        </is>
      </c>
    </row>
    <row r="143">
      <c r="D143" t="inlineStr">
        <is>
          <t>VES</t>
        </is>
      </c>
      <c r="E143" t="inlineStr">
        <is>
          <t>VES</t>
        </is>
      </c>
      <c r="G143" t="inlineStr">
        <is>
          <t>KE</t>
        </is>
      </c>
      <c r="H143" t="inlineStr">
        <is>
          <t>Kenia</t>
        </is>
      </c>
      <c r="BF143" t="inlineStr">
        <is>
          <t>N1P7</t>
        </is>
      </c>
      <c r="BG143" t="inlineStr">
        <is>
          <t>N1P7 — Poste de metálico - 8 m -urbano- suspensión - red común</t>
        </is>
      </c>
      <c r="BU143" t="inlineStr">
        <is>
          <t>N1L87</t>
        </is>
      </c>
      <c r="BV143" t="inlineStr">
        <is>
          <t>N1L87 — km de conductor/fase aéreo rural - Aislado - Cobre - calibre  3/0</t>
        </is>
      </c>
      <c r="DH143" t="inlineStr">
        <is>
          <t>N1L142</t>
        </is>
      </c>
      <c r="DI143" t="inlineStr">
        <is>
          <t>N1L142 — km de conductor/fase subterráneo urbano - Aislado - Aluminio - calibre  6/0</t>
        </is>
      </c>
      <c r="DK143" t="inlineStr">
        <is>
          <t>Kenia</t>
        </is>
      </c>
      <c r="DL143" t="inlineStr">
        <is>
          <t>KES</t>
        </is>
      </c>
      <c r="DN143" t="inlineStr">
        <is>
          <t>N1P7</t>
        </is>
      </c>
      <c r="DO143" t="inlineStr">
        <is>
          <t>N1</t>
        </is>
      </c>
    </row>
    <row r="144">
      <c r="D144" t="inlineStr">
        <is>
          <t>VND</t>
        </is>
      </c>
      <c r="E144" t="inlineStr">
        <is>
          <t>VND</t>
        </is>
      </c>
      <c r="G144" t="inlineStr">
        <is>
          <t>KG</t>
        </is>
      </c>
      <c r="H144" t="inlineStr">
        <is>
          <t>Kirguistán</t>
        </is>
      </c>
      <c r="BF144" t="inlineStr">
        <is>
          <t>N1P8</t>
        </is>
      </c>
      <c r="BG144" t="inlineStr">
        <is>
          <t>N1P8 — Poste de metálico - 10 m - urbano- suspensión - red común</t>
        </is>
      </c>
      <c r="BU144" t="inlineStr">
        <is>
          <t>N1L22</t>
        </is>
      </c>
      <c r="BV144" t="inlineStr">
        <is>
          <t>N1L22 — km de conductor/fase aéreo urbano - Aislado - Cobre - calibre  4/0</t>
        </is>
      </c>
      <c r="DH144" t="inlineStr">
        <is>
          <t>N1L143</t>
        </is>
      </c>
      <c r="DI144" t="inlineStr">
        <is>
          <t>N1L143 — km de conductor/fase subterráneo urbano - Aislado - Aluminio - calibre 350</t>
        </is>
      </c>
      <c r="DK144" t="inlineStr">
        <is>
          <t>Kirguistán</t>
        </is>
      </c>
      <c r="DL144" t="inlineStr">
        <is>
          <t>KGS</t>
        </is>
      </c>
      <c r="DN144" t="inlineStr">
        <is>
          <t>N1P8</t>
        </is>
      </c>
      <c r="DO144" t="inlineStr">
        <is>
          <t>N1</t>
        </is>
      </c>
    </row>
    <row r="145">
      <c r="D145" t="inlineStr">
        <is>
          <t>VUV</t>
        </is>
      </c>
      <c r="E145" t="inlineStr">
        <is>
          <t>VUV</t>
        </is>
      </c>
      <c r="G145" t="inlineStr">
        <is>
          <t>KI</t>
        </is>
      </c>
      <c r="H145" t="inlineStr">
        <is>
          <t>Kiribati</t>
        </is>
      </c>
      <c r="BF145" t="inlineStr">
        <is>
          <t>N1P9</t>
        </is>
      </c>
      <c r="BG145" t="inlineStr">
        <is>
          <t>N1P9 — Poste de metálico - 12 m - urbano- suspensión - red común</t>
        </is>
      </c>
      <c r="BU145" t="inlineStr">
        <is>
          <t>N1L88</t>
        </is>
      </c>
      <c r="BV145" t="inlineStr">
        <is>
          <t>N1L88 — km de conductor/fase aéreo rural - Aislado - Cobre - calibre  4/0</t>
        </is>
      </c>
      <c r="DH145" t="inlineStr">
        <is>
          <t>N1L144</t>
        </is>
      </c>
      <c r="DI145" t="inlineStr">
        <is>
          <t>N1L144 — km de conductor/fase subterráneo urbano - Aislado - Cobre - calibre 12</t>
        </is>
      </c>
      <c r="DK145" t="inlineStr">
        <is>
          <t>Kiribati</t>
        </is>
      </c>
      <c r="DL145" t="inlineStr">
        <is>
          <t>AUD</t>
        </is>
      </c>
      <c r="DN145" t="inlineStr">
        <is>
          <t>N1P9</t>
        </is>
      </c>
      <c r="DO145" t="inlineStr">
        <is>
          <t>N1</t>
        </is>
      </c>
    </row>
    <row r="146">
      <c r="D146" t="inlineStr">
        <is>
          <t>WST</t>
        </is>
      </c>
      <c r="E146" t="inlineStr">
        <is>
          <t>WST</t>
        </is>
      </c>
      <c r="G146" t="inlineStr">
        <is>
          <t>XK</t>
        </is>
      </c>
      <c r="H146" t="inlineStr">
        <is>
          <t>Kosovo</t>
        </is>
      </c>
      <c r="BF146" t="inlineStr">
        <is>
          <t>N1P10</t>
        </is>
      </c>
      <c r="BG146" t="inlineStr">
        <is>
          <t>N1P10 — Poste de fibra de vidrio - 8 m - urbano- suspensión - red común</t>
        </is>
      </c>
      <c r="BU146" t="inlineStr">
        <is>
          <t>N1L23</t>
        </is>
      </c>
      <c r="BV146" t="inlineStr">
        <is>
          <t>N1L23 — km de conductor/fase aéreo urbano - Aislado - Cobre - calibre 250</t>
        </is>
      </c>
      <c r="DH146" t="inlineStr">
        <is>
          <t>N1L145</t>
        </is>
      </c>
      <c r="DI146" t="inlineStr">
        <is>
          <t>N1L145 — km de conductor/fase subterráneo urbano - Aislado - Cobre - calibre 10</t>
        </is>
      </c>
      <c r="DK146" t="inlineStr">
        <is>
          <t>Kosovo</t>
        </is>
      </c>
      <c r="DL146" t="inlineStr">
        <is>
          <t>EUR</t>
        </is>
      </c>
      <c r="DN146" t="inlineStr">
        <is>
          <t>N1P10</t>
        </is>
      </c>
      <c r="DO146" t="inlineStr">
        <is>
          <t>N1</t>
        </is>
      </c>
    </row>
    <row r="147">
      <c r="D147" t="inlineStr">
        <is>
          <t>XAF</t>
        </is>
      </c>
      <c r="E147" t="inlineStr">
        <is>
          <t>XAF</t>
        </is>
      </c>
      <c r="G147" t="inlineStr">
        <is>
          <t>KW</t>
        </is>
      </c>
      <c r="H147" t="inlineStr">
        <is>
          <t>Kuwait</t>
        </is>
      </c>
      <c r="BF147" t="inlineStr">
        <is>
          <t>N1P11</t>
        </is>
      </c>
      <c r="BG147" t="inlineStr">
        <is>
          <t>N1P11 — Poste de fibra de vidrio - 10 m - urbano- suspensión - red común</t>
        </is>
      </c>
      <c r="BU147" t="inlineStr">
        <is>
          <t>N1L89</t>
        </is>
      </c>
      <c r="BV147" t="inlineStr">
        <is>
          <t>N1L89 — km de conductor/fase aéreo rural - Aislado - Cobre - calibre 250</t>
        </is>
      </c>
      <c r="DH147" t="inlineStr">
        <is>
          <t>N1L146</t>
        </is>
      </c>
      <c r="DI147" t="inlineStr">
        <is>
          <t>N1L146 — km de conductor/fase subterráneo urbano - Aislado - Cobre - calibre 8</t>
        </is>
      </c>
      <c r="DK147" t="inlineStr">
        <is>
          <t>Kuwait</t>
        </is>
      </c>
      <c r="DL147" t="inlineStr">
        <is>
          <t>KWD</t>
        </is>
      </c>
      <c r="DN147" t="inlineStr">
        <is>
          <t>N1P11</t>
        </is>
      </c>
      <c r="DO147" t="inlineStr">
        <is>
          <t>N1</t>
        </is>
      </c>
    </row>
    <row r="148">
      <c r="D148" t="inlineStr">
        <is>
          <t>XCD</t>
        </is>
      </c>
      <c r="E148" t="inlineStr">
        <is>
          <t>XCD</t>
        </is>
      </c>
      <c r="G148" t="inlineStr">
        <is>
          <t>LA</t>
        </is>
      </c>
      <c r="H148" t="inlineStr">
        <is>
          <t>Laos</t>
        </is>
      </c>
      <c r="BF148" t="inlineStr">
        <is>
          <t>N1P12</t>
        </is>
      </c>
      <c r="BG148" t="inlineStr">
        <is>
          <t>N1P12 — Poste de fibra de vidrio - 12 m - urbano- suspensión - red común</t>
        </is>
      </c>
      <c r="BU148" t="inlineStr">
        <is>
          <t>N1L24</t>
        </is>
      </c>
      <c r="BV148" t="inlineStr">
        <is>
          <t>N1L24 — km de conductor/fase aéreo urbano - Aislado - Cobre - calibre  6/0</t>
        </is>
      </c>
      <c r="DH148" t="inlineStr">
        <is>
          <t>N1L147</t>
        </is>
      </c>
      <c r="DI148" t="inlineStr">
        <is>
          <t>N1L147 — km de conductor/fase subterráneo urbano - Aislado - Cobre - calibre 6</t>
        </is>
      </c>
      <c r="DK148" t="inlineStr">
        <is>
          <t>Laos</t>
        </is>
      </c>
      <c r="DL148" t="inlineStr">
        <is>
          <t>LAK</t>
        </is>
      </c>
      <c r="DN148" t="inlineStr">
        <is>
          <t>N1P12</t>
        </is>
      </c>
      <c r="DO148" t="inlineStr">
        <is>
          <t>N1</t>
        </is>
      </c>
    </row>
    <row r="149">
      <c r="D149" t="inlineStr">
        <is>
          <t>XOF</t>
        </is>
      </c>
      <c r="E149" t="inlineStr">
        <is>
          <t>XOF</t>
        </is>
      </c>
      <c r="G149" t="inlineStr">
        <is>
          <t>LS</t>
        </is>
      </c>
      <c r="H149" t="inlineStr">
        <is>
          <t>Lesoto</t>
        </is>
      </c>
      <c r="BF149" t="inlineStr">
        <is>
          <t>N1P13</t>
        </is>
      </c>
      <c r="BG149" t="inlineStr">
        <is>
          <t>N1P13 — Poste de concreto - 8 m - rural- suspensión - red común</t>
        </is>
      </c>
      <c r="BU149" t="inlineStr">
        <is>
          <t>N1L90</t>
        </is>
      </c>
      <c r="BV149" t="inlineStr">
        <is>
          <t>N1L90 — km de conductor/fase aéreo rural - Aislado - Cobre - calibre  6/0</t>
        </is>
      </c>
      <c r="DH149" t="inlineStr">
        <is>
          <t>N1L148</t>
        </is>
      </c>
      <c r="DI149" t="inlineStr">
        <is>
          <t>N1L148 — km de conductor/fase subterráneo urbano - Aislado - Cobre - calibre 4</t>
        </is>
      </c>
      <c r="DK149" t="inlineStr">
        <is>
          <t>Lesoto</t>
        </is>
      </c>
      <c r="DL149" t="inlineStr">
        <is>
          <t>LSL</t>
        </is>
      </c>
      <c r="DN149" t="inlineStr">
        <is>
          <t>N1P13</t>
        </is>
      </c>
      <c r="DO149" t="inlineStr">
        <is>
          <t>N1</t>
        </is>
      </c>
    </row>
    <row r="150">
      <c r="D150" t="inlineStr">
        <is>
          <t>XPF</t>
        </is>
      </c>
      <c r="E150" t="inlineStr">
        <is>
          <t>XPF</t>
        </is>
      </c>
      <c r="G150" t="inlineStr">
        <is>
          <t>LV</t>
        </is>
      </c>
      <c r="H150" t="inlineStr">
        <is>
          <t>Letonia</t>
        </is>
      </c>
      <c r="BF150" t="inlineStr">
        <is>
          <t>N1P14</t>
        </is>
      </c>
      <c r="BG150" t="inlineStr">
        <is>
          <t>N1P14 — Poste de concreto -10 m - rural- suspensión - red común</t>
        </is>
      </c>
      <c r="BU150" t="inlineStr">
        <is>
          <t>N1L25</t>
        </is>
      </c>
      <c r="BV150" t="inlineStr">
        <is>
          <t>N1L25 — km de conductor/fase aéreo urbano - Aislado - Cobre - calibre 350</t>
        </is>
      </c>
      <c r="DH150" t="inlineStr">
        <is>
          <t>N1L149</t>
        </is>
      </c>
      <c r="DI150" t="inlineStr">
        <is>
          <t>N1L149 — km de conductor/fase subterráneo urbano - Aislado - Cobre - calibre 2</t>
        </is>
      </c>
      <c r="DK150" t="inlineStr">
        <is>
          <t>Letonia</t>
        </is>
      </c>
      <c r="DL150" t="inlineStr">
        <is>
          <t>EUR</t>
        </is>
      </c>
      <c r="DN150" t="inlineStr">
        <is>
          <t>N1P14</t>
        </is>
      </c>
      <c r="DO150" t="inlineStr">
        <is>
          <t>N1</t>
        </is>
      </c>
    </row>
    <row r="151">
      <c r="D151" t="inlineStr">
        <is>
          <t>YER</t>
        </is>
      </c>
      <c r="E151" t="inlineStr">
        <is>
          <t>YER</t>
        </is>
      </c>
      <c r="G151" t="inlineStr">
        <is>
          <t>LR</t>
        </is>
      </c>
      <c r="H151" t="inlineStr">
        <is>
          <t>Liberia</t>
        </is>
      </c>
      <c r="BF151" t="inlineStr">
        <is>
          <t>N1P15</t>
        </is>
      </c>
      <c r="BG151" t="inlineStr">
        <is>
          <t>N1P15 — Poste de concreto - 12 m - rural- suspensión - red común</t>
        </is>
      </c>
      <c r="BU151" t="inlineStr">
        <is>
          <t>N1L91</t>
        </is>
      </c>
      <c r="BV151" t="inlineStr">
        <is>
          <t>N1L91 — km de conductor/fase aéreo rural - Aislado - Cobre - calibre 350</t>
        </is>
      </c>
      <c r="DH151" t="inlineStr">
        <is>
          <t>N1L150</t>
        </is>
      </c>
      <c r="DI151" t="inlineStr">
        <is>
          <t>N1L150 — km de conductor/fase subterráneo urbano - Aislado - Cobre - calibre 1</t>
        </is>
      </c>
      <c r="DK151" t="inlineStr">
        <is>
          <t>Liberia</t>
        </is>
      </c>
      <c r="DL151" t="inlineStr">
        <is>
          <t>LRD</t>
        </is>
      </c>
      <c r="DN151" t="inlineStr">
        <is>
          <t>N1P15</t>
        </is>
      </c>
      <c r="DO151" t="inlineStr">
        <is>
          <t>N1</t>
        </is>
      </c>
    </row>
    <row r="152">
      <c r="D152" t="inlineStr">
        <is>
          <t>ZAR</t>
        </is>
      </c>
      <c r="E152" t="inlineStr">
        <is>
          <t>ZAR</t>
        </is>
      </c>
      <c r="G152" t="inlineStr">
        <is>
          <t>LY</t>
        </is>
      </c>
      <c r="H152" t="inlineStr">
        <is>
          <t>Libia</t>
        </is>
      </c>
      <c r="BF152" t="inlineStr">
        <is>
          <t>N1P16</t>
        </is>
      </c>
      <c r="BG152" t="inlineStr">
        <is>
          <t>N1P16 — Poste de madera - 8 m - rural- suspensión - red común</t>
        </is>
      </c>
      <c r="BU152" t="inlineStr">
        <is>
          <t>N1L26</t>
        </is>
      </c>
      <c r="BV152" t="inlineStr">
        <is>
          <t>N1L26 — km de conductor/fase aéreo urbano - Aislado - Cobre - calibre 400</t>
        </is>
      </c>
      <c r="DH152" t="inlineStr">
        <is>
          <t>N1L151</t>
        </is>
      </c>
      <c r="DI152" t="inlineStr">
        <is>
          <t>N1L151 — km de conductor/fase subterráneo urbano - Aislado - Cobre - calibre  1/0</t>
        </is>
      </c>
      <c r="DK152" t="inlineStr">
        <is>
          <t>Libia</t>
        </is>
      </c>
      <c r="DL152" t="inlineStr">
        <is>
          <t>LYD</t>
        </is>
      </c>
      <c r="DN152" t="inlineStr">
        <is>
          <t>N1P16</t>
        </is>
      </c>
      <c r="DO152" t="inlineStr">
        <is>
          <t>N1</t>
        </is>
      </c>
    </row>
    <row r="153">
      <c r="D153" t="inlineStr">
        <is>
          <t>ZMW</t>
        </is>
      </c>
      <c r="E153" t="inlineStr">
        <is>
          <t>ZMW</t>
        </is>
      </c>
      <c r="G153" t="inlineStr">
        <is>
          <t>LI</t>
        </is>
      </c>
      <c r="H153" t="inlineStr">
        <is>
          <t>Liechtenstein</t>
        </is>
      </c>
      <c r="BF153" t="inlineStr">
        <is>
          <t>N1P17</t>
        </is>
      </c>
      <c r="BG153" t="inlineStr">
        <is>
          <t>N1P17 — Poste de madera - 10 m - rural- suspensión - red común</t>
        </is>
      </c>
      <c r="BU153" t="inlineStr">
        <is>
          <t>N1L92</t>
        </is>
      </c>
      <c r="BV153" t="inlineStr">
        <is>
          <t>N1L92 — km de conductor/fase aéreo rural - Aislado - Cobre - calibre 400</t>
        </is>
      </c>
      <c r="DH153" t="inlineStr">
        <is>
          <t>N1L152</t>
        </is>
      </c>
      <c r="DI153" t="inlineStr">
        <is>
          <t>N1L152 — km de conductor/fase subterráneo urbano - Aislado - Cobre - calibre  2/0</t>
        </is>
      </c>
      <c r="DK153" t="inlineStr">
        <is>
          <t>Liechtenstein</t>
        </is>
      </c>
      <c r="DL153" t="inlineStr">
        <is>
          <t>CHF</t>
        </is>
      </c>
      <c r="DN153" t="inlineStr">
        <is>
          <t>N1P17</t>
        </is>
      </c>
      <c r="DO153" t="inlineStr">
        <is>
          <t>N1</t>
        </is>
      </c>
    </row>
    <row r="154">
      <c r="G154" t="inlineStr">
        <is>
          <t>LT</t>
        </is>
      </c>
      <c r="H154" t="inlineStr">
        <is>
          <t>Lituania</t>
        </is>
      </c>
      <c r="BF154" t="inlineStr">
        <is>
          <t>N1P18</t>
        </is>
      </c>
      <c r="BG154" t="inlineStr">
        <is>
          <t>N1P18 — Poste de madera - 12 m - rural- suspensión - red común</t>
        </is>
      </c>
      <c r="BU154" t="inlineStr">
        <is>
          <t>N1L27</t>
        </is>
      </c>
      <c r="BV154" t="inlineStr">
        <is>
          <t>N1L27 — km de conductor/fase aéreo urbano - Aislado - Cobre - calibre 500</t>
        </is>
      </c>
      <c r="DH154" t="inlineStr">
        <is>
          <t>N1L153</t>
        </is>
      </c>
      <c r="DI154" t="inlineStr">
        <is>
          <t>N1L153 — km de conductor/fase subterráneo urbano - Aislado - Cobre - calibre  3/0</t>
        </is>
      </c>
      <c r="DK154" t="inlineStr">
        <is>
          <t>Lituania</t>
        </is>
      </c>
      <c r="DL154" t="inlineStr">
        <is>
          <t>EUR</t>
        </is>
      </c>
      <c r="DN154" t="inlineStr">
        <is>
          <t>N1P18</t>
        </is>
      </c>
      <c r="DO154" t="inlineStr">
        <is>
          <t>N1</t>
        </is>
      </c>
    </row>
    <row r="155">
      <c r="G155" t="inlineStr">
        <is>
          <t>LU</t>
        </is>
      </c>
      <c r="H155" t="inlineStr">
        <is>
          <t>Luxemburgo</t>
        </is>
      </c>
      <c r="BF155" t="inlineStr">
        <is>
          <t>N1P19</t>
        </is>
      </c>
      <c r="BG155" t="inlineStr">
        <is>
          <t>N1P19 — Poste de metálico - 8 m - rural- suspensión - red común</t>
        </is>
      </c>
      <c r="BU155" t="inlineStr">
        <is>
          <t>N1L93</t>
        </is>
      </c>
      <c r="BV155" t="inlineStr">
        <is>
          <t>N1L93 — km de conductor/fase aéreo rural - Aislado - Cobre - calibre 500</t>
        </is>
      </c>
      <c r="DH155" t="inlineStr">
        <is>
          <t>N1L154</t>
        </is>
      </c>
      <c r="DI155" t="inlineStr">
        <is>
          <t>N1L154 — km de conductor/fase subterráneo urbano - Aislado - Cobre - calibre  4/0</t>
        </is>
      </c>
      <c r="DK155" t="inlineStr">
        <is>
          <t>Luxemburgo</t>
        </is>
      </c>
      <c r="DL155" t="inlineStr">
        <is>
          <t>EUR</t>
        </is>
      </c>
      <c r="DN155" t="inlineStr">
        <is>
          <t>N1P19</t>
        </is>
      </c>
      <c r="DO155" t="inlineStr">
        <is>
          <t>N1</t>
        </is>
      </c>
    </row>
    <row r="156">
      <c r="G156" t="inlineStr">
        <is>
          <t>LB</t>
        </is>
      </c>
      <c r="H156" t="inlineStr">
        <is>
          <t>Líbano</t>
        </is>
      </c>
      <c r="BF156" t="inlineStr">
        <is>
          <t>N1P20</t>
        </is>
      </c>
      <c r="BG156" t="inlineStr">
        <is>
          <t>N1P20 — Poste de metálico - 10 m - rural- suspensión - red común</t>
        </is>
      </c>
      <c r="BU156" t="inlineStr">
        <is>
          <t>N1L28</t>
        </is>
      </c>
      <c r="BV156" t="inlineStr">
        <is>
          <t>N1L28 — km de conductor/faseConductor aéreo urbano - Desnudo - Aluminio - calibre 14</t>
        </is>
      </c>
      <c r="DH156" t="inlineStr">
        <is>
          <t>N1L155</t>
        </is>
      </c>
      <c r="DI156" t="inlineStr">
        <is>
          <t>N1L155 — km de conductor/fase subterráneo urbano - Aislado - Cobre - calibre 250</t>
        </is>
      </c>
      <c r="DK156" t="inlineStr">
        <is>
          <t>Líbano</t>
        </is>
      </c>
      <c r="DL156" t="inlineStr">
        <is>
          <t>LBP</t>
        </is>
      </c>
      <c r="DN156" t="inlineStr">
        <is>
          <t>N1P20</t>
        </is>
      </c>
      <c r="DO156" t="inlineStr">
        <is>
          <t>N1</t>
        </is>
      </c>
    </row>
    <row r="157">
      <c r="G157" t="inlineStr">
        <is>
          <t>MK</t>
        </is>
      </c>
      <c r="H157" t="inlineStr">
        <is>
          <t>Macedonia del Norte</t>
        </is>
      </c>
      <c r="BF157" t="inlineStr">
        <is>
          <t>N1P21</t>
        </is>
      </c>
      <c r="BG157" t="inlineStr">
        <is>
          <t>N1P21 — Poste de metálico - 12 m - rural- suspensión - red común</t>
        </is>
      </c>
      <c r="BU157" t="inlineStr">
        <is>
          <t>N1L94</t>
        </is>
      </c>
      <c r="BV157" t="inlineStr">
        <is>
          <t>N1L94 — km de conductor/fase aéreo rural - Desnudo - Aluminio - calibre 14</t>
        </is>
      </c>
      <c r="DH157" t="inlineStr">
        <is>
          <t>N1L156</t>
        </is>
      </c>
      <c r="DI157" t="inlineStr">
        <is>
          <t>N1L156 — km de conductor/fase subterráneo urbano - Aislado - Cobre - calibre  6/0</t>
        </is>
      </c>
      <c r="DK157" t="inlineStr">
        <is>
          <t>Macedonia del Norte</t>
        </is>
      </c>
      <c r="DL157" t="inlineStr">
        <is>
          <t>MKD</t>
        </is>
      </c>
      <c r="DN157" t="inlineStr">
        <is>
          <t>N1P21</t>
        </is>
      </c>
      <c r="DO157" t="inlineStr">
        <is>
          <t>N1</t>
        </is>
      </c>
    </row>
    <row r="158">
      <c r="G158" t="inlineStr">
        <is>
          <t>MG</t>
        </is>
      </c>
      <c r="H158" t="inlineStr">
        <is>
          <t>Madagascar</t>
        </is>
      </c>
      <c r="BF158" t="inlineStr">
        <is>
          <t>N1P22</t>
        </is>
      </c>
      <c r="BG158" t="inlineStr">
        <is>
          <t>N1P22 — Poste de fibra de vidrio - 8 m - rural- suspensión - red común</t>
        </is>
      </c>
      <c r="BU158" t="inlineStr">
        <is>
          <t>N1L29</t>
        </is>
      </c>
      <c r="BV158" t="inlineStr">
        <is>
          <t>N1L29 — km de conductor/fase aéreo urbano - Desnudo - Aluminio - calibre 12</t>
        </is>
      </c>
      <c r="DH158" t="inlineStr">
        <is>
          <t>N1L157</t>
        </is>
      </c>
      <c r="DI158" t="inlineStr">
        <is>
          <t>N1L157 — km de conductor/fase subterráneo urbano - Aislado - Cobre - calibre 350</t>
        </is>
      </c>
      <c r="DK158" t="inlineStr">
        <is>
          <t>Madagascar</t>
        </is>
      </c>
      <c r="DL158" t="inlineStr">
        <is>
          <t>MGA</t>
        </is>
      </c>
      <c r="DN158" t="inlineStr">
        <is>
          <t>N1P22</t>
        </is>
      </c>
      <c r="DO158" t="inlineStr">
        <is>
          <t>N1</t>
        </is>
      </c>
    </row>
    <row r="159">
      <c r="G159" t="inlineStr">
        <is>
          <t>MY</t>
        </is>
      </c>
      <c r="H159" t="inlineStr">
        <is>
          <t>Malasia</t>
        </is>
      </c>
      <c r="BF159" t="inlineStr">
        <is>
          <t>N1P23</t>
        </is>
      </c>
      <c r="BG159" t="inlineStr">
        <is>
          <t>N1P23 — Poste de fibra de vidrio - 10 m - rural- suspensión - red común</t>
        </is>
      </c>
      <c r="BU159" t="inlineStr">
        <is>
          <t>N1L95</t>
        </is>
      </c>
      <c r="BV159" t="inlineStr">
        <is>
          <t>N1L95 — km de conductor/fase aéreo rural - Desnudo - Aluminio - calibre 12</t>
        </is>
      </c>
      <c r="DH159" t="inlineStr">
        <is>
          <t>N1L158</t>
        </is>
      </c>
      <c r="DI159" t="inlineStr">
        <is>
          <t>N1L158 — km de conductor/fase subterráneo urbano - Aislado - Cobre - calibre 400</t>
        </is>
      </c>
      <c r="DK159" t="inlineStr">
        <is>
          <t>Malasia</t>
        </is>
      </c>
      <c r="DL159" t="inlineStr">
        <is>
          <t>MYR</t>
        </is>
      </c>
      <c r="DN159" t="inlineStr">
        <is>
          <t>N1P23</t>
        </is>
      </c>
      <c r="DO159" t="inlineStr">
        <is>
          <t>N1</t>
        </is>
      </c>
    </row>
    <row r="160">
      <c r="G160" t="inlineStr">
        <is>
          <t>MW</t>
        </is>
      </c>
      <c r="H160" t="inlineStr">
        <is>
          <t>Malaui</t>
        </is>
      </c>
      <c r="BF160" t="inlineStr">
        <is>
          <t>N1P24</t>
        </is>
      </c>
      <c r="BG160" t="inlineStr">
        <is>
          <t>N1P24 — Poste de fibra de vidrio - 12 m - rural- suspensión - red común</t>
        </is>
      </c>
      <c r="BU160" t="inlineStr">
        <is>
          <t>N1L30</t>
        </is>
      </c>
      <c r="BV160" t="inlineStr">
        <is>
          <t>N1L30 — km de conductor/fase aéreo urbano - Desnudo - Aluminio - calibre 10</t>
        </is>
      </c>
      <c r="DH160" t="inlineStr">
        <is>
          <t>N1L159</t>
        </is>
      </c>
      <c r="DI160" t="inlineStr">
        <is>
          <t>N1L159 — km de conductor/fase subterráneo urbano - Aislado - Cobre - calibre 500</t>
        </is>
      </c>
      <c r="DK160" t="inlineStr">
        <is>
          <t>Malaui</t>
        </is>
      </c>
      <c r="DL160" t="inlineStr">
        <is>
          <t>MWK</t>
        </is>
      </c>
      <c r="DN160" t="inlineStr">
        <is>
          <t>N1P24</t>
        </is>
      </c>
      <c r="DO160" t="inlineStr">
        <is>
          <t>N1</t>
        </is>
      </c>
    </row>
    <row r="161">
      <c r="G161" t="inlineStr">
        <is>
          <t>MV</t>
        </is>
      </c>
      <c r="H161" t="inlineStr">
        <is>
          <t>Maldivas</t>
        </is>
      </c>
      <c r="BF161" t="inlineStr">
        <is>
          <t>N1P25</t>
        </is>
      </c>
      <c r="BG161" t="inlineStr">
        <is>
          <t>N1P25 — Poste de concreto - 8 m - urbano - retención - red común</t>
        </is>
      </c>
      <c r="BU161" t="inlineStr">
        <is>
          <t>N1L96</t>
        </is>
      </c>
      <c r="BV161" t="inlineStr">
        <is>
          <t>N1L96 — km de conductor/fase aéreo rural - Desnudo - Aluminio - calibre 10</t>
        </is>
      </c>
      <c r="DH161" t="inlineStr">
        <is>
          <t>N1L160</t>
        </is>
      </c>
      <c r="DI161" t="inlineStr">
        <is>
          <t>N1L160 — km de conductor/fase subterráneo urbano - Desnudo - Aluminio - calibre 14</t>
        </is>
      </c>
      <c r="DK161" t="inlineStr">
        <is>
          <t>Maldivas</t>
        </is>
      </c>
      <c r="DL161" t="inlineStr">
        <is>
          <t>MVR</t>
        </is>
      </c>
      <c r="DN161" t="inlineStr">
        <is>
          <t>N1P25</t>
        </is>
      </c>
      <c r="DO161" t="inlineStr">
        <is>
          <t>N1</t>
        </is>
      </c>
    </row>
    <row r="162">
      <c r="G162" t="inlineStr">
        <is>
          <t>ML</t>
        </is>
      </c>
      <c r="H162" t="inlineStr">
        <is>
          <t>Mali</t>
        </is>
      </c>
      <c r="BF162" t="inlineStr">
        <is>
          <t>N1P26</t>
        </is>
      </c>
      <c r="BG162" t="inlineStr">
        <is>
          <t>N1P26 — Poste de concreto - 10 m - urbano - retención - red común</t>
        </is>
      </c>
      <c r="BU162" t="inlineStr">
        <is>
          <t>N1L31</t>
        </is>
      </c>
      <c r="BV162" t="inlineStr">
        <is>
          <t>N1L31 — km de conductor/fase aéreo urbano - Desnudo - Aluminio - calibre 8</t>
        </is>
      </c>
      <c r="DH162" t="inlineStr">
        <is>
          <t>N1L161</t>
        </is>
      </c>
      <c r="DI162" t="inlineStr">
        <is>
          <t>N1L161 — km de conductor/fase subterráneo urbano - Desnudo - Aluminio - calibre 12</t>
        </is>
      </c>
      <c r="DK162" t="inlineStr">
        <is>
          <t>Mali</t>
        </is>
      </c>
      <c r="DL162" t="inlineStr">
        <is>
          <t>XOF</t>
        </is>
      </c>
      <c r="DN162" t="inlineStr">
        <is>
          <t>N1P26</t>
        </is>
      </c>
      <c r="DO162" t="inlineStr">
        <is>
          <t>N1</t>
        </is>
      </c>
    </row>
    <row r="163">
      <c r="G163" t="inlineStr">
        <is>
          <t>MT</t>
        </is>
      </c>
      <c r="H163" t="inlineStr">
        <is>
          <t>Malta</t>
        </is>
      </c>
      <c r="BF163" t="inlineStr">
        <is>
          <t>N1P27</t>
        </is>
      </c>
      <c r="BG163" t="inlineStr">
        <is>
          <t>N1P27 — Poste de concreto - 12 m - urbano- retención - red común</t>
        </is>
      </c>
      <c r="BU163" t="inlineStr">
        <is>
          <t>N1L97</t>
        </is>
      </c>
      <c r="BV163" t="inlineStr">
        <is>
          <t>N1L97 — km de conductor/fase aéreo rural - Desnudo - Aluminio - calibre 8</t>
        </is>
      </c>
      <c r="DH163" t="inlineStr">
        <is>
          <t>N1L162</t>
        </is>
      </c>
      <c r="DI163" t="inlineStr">
        <is>
          <t>N1L162 — km de conductor/fase subterráneo urbano - Desnudo - Aluminio - calibre 10</t>
        </is>
      </c>
      <c r="DK163" t="inlineStr">
        <is>
          <t>Malta</t>
        </is>
      </c>
      <c r="DL163" t="inlineStr">
        <is>
          <t>EUR</t>
        </is>
      </c>
      <c r="DN163" t="inlineStr">
        <is>
          <t>N1P27</t>
        </is>
      </c>
      <c r="DO163" t="inlineStr">
        <is>
          <t>N1</t>
        </is>
      </c>
    </row>
    <row r="164">
      <c r="G164" t="inlineStr">
        <is>
          <t>MA</t>
        </is>
      </c>
      <c r="H164" t="inlineStr">
        <is>
          <t>Marruecos</t>
        </is>
      </c>
      <c r="BF164" t="inlineStr">
        <is>
          <t>N1P28</t>
        </is>
      </c>
      <c r="BG164" t="inlineStr">
        <is>
          <t>N1P28 — Poste de madera - 8 m - urbano - retención - red común</t>
        </is>
      </c>
      <c r="BU164" t="inlineStr">
        <is>
          <t>N1L32</t>
        </is>
      </c>
      <c r="BV164" t="inlineStr">
        <is>
          <t>N1L32 — km de conductor/fase aéreo urbano - Desnudo - Aluminio - calibre 6</t>
        </is>
      </c>
      <c r="DH164" t="inlineStr">
        <is>
          <t>N1L163</t>
        </is>
      </c>
      <c r="DI164" t="inlineStr">
        <is>
          <t>N1L163 — km de conductor/fase subterráneo urbano - Desnudo - Aluminio - calibre 8</t>
        </is>
      </c>
      <c r="DK164" t="inlineStr">
        <is>
          <t>Marruecos</t>
        </is>
      </c>
      <c r="DL164" t="inlineStr">
        <is>
          <t>MAD</t>
        </is>
      </c>
      <c r="DN164" t="inlineStr">
        <is>
          <t>N1P28</t>
        </is>
      </c>
      <c r="DO164" t="inlineStr">
        <is>
          <t>N1</t>
        </is>
      </c>
    </row>
    <row r="165">
      <c r="G165" t="inlineStr">
        <is>
          <t>MQ</t>
        </is>
      </c>
      <c r="H165" t="inlineStr">
        <is>
          <t>Martinica</t>
        </is>
      </c>
      <c r="BF165" t="inlineStr">
        <is>
          <t>N1P29</t>
        </is>
      </c>
      <c r="BG165" t="inlineStr">
        <is>
          <t>N1P29 — Poste de madera - 10 m - urbano- retención - red común</t>
        </is>
      </c>
      <c r="BU165" t="inlineStr">
        <is>
          <t>N1L98</t>
        </is>
      </c>
      <c r="BV165" t="inlineStr">
        <is>
          <t>N1L98 — km de conductor/fase aéreo rural - Desnudo - Aluminio - calibre 6</t>
        </is>
      </c>
      <c r="DH165" t="inlineStr">
        <is>
          <t>N1L164</t>
        </is>
      </c>
      <c r="DI165" t="inlineStr">
        <is>
          <t>N1L164 — km de conductor/fase subterráneo urbano - Desnudo - Aluminio - calibre 6</t>
        </is>
      </c>
      <c r="DK165" t="inlineStr">
        <is>
          <t>Martinica</t>
        </is>
      </c>
      <c r="DL165" t="inlineStr">
        <is>
          <t>EUR</t>
        </is>
      </c>
      <c r="DN165" t="inlineStr">
        <is>
          <t>N1P29</t>
        </is>
      </c>
      <c r="DO165" t="inlineStr">
        <is>
          <t>N1</t>
        </is>
      </c>
    </row>
    <row r="166">
      <c r="G166" t="inlineStr">
        <is>
          <t>MU</t>
        </is>
      </c>
      <c r="H166" t="inlineStr">
        <is>
          <t>Mauricio</t>
        </is>
      </c>
      <c r="BF166" t="inlineStr">
        <is>
          <t>N1P30</t>
        </is>
      </c>
      <c r="BG166" t="inlineStr">
        <is>
          <t>N1P30 — Poste de madera - 12 m - urbano- retención - red común</t>
        </is>
      </c>
      <c r="BU166" t="inlineStr">
        <is>
          <t>N1L33</t>
        </is>
      </c>
      <c r="BV166" t="inlineStr">
        <is>
          <t>N1L33 — km de conductor/fase aéreo urbano - Desnudo - Aluminio - calibre 4</t>
        </is>
      </c>
      <c r="DH166" t="inlineStr">
        <is>
          <t>N1L165</t>
        </is>
      </c>
      <c r="DI166" t="inlineStr">
        <is>
          <t>N1L165 — km de conductor/fase subterráneo urbano - Desnudo - Aluminio - calibre 4</t>
        </is>
      </c>
      <c r="DK166" t="inlineStr">
        <is>
          <t>Mauricio</t>
        </is>
      </c>
      <c r="DL166" t="inlineStr">
        <is>
          <t>MUR</t>
        </is>
      </c>
      <c r="DN166" t="inlineStr">
        <is>
          <t>N1P30</t>
        </is>
      </c>
      <c r="DO166" t="inlineStr">
        <is>
          <t>N1</t>
        </is>
      </c>
    </row>
    <row r="167">
      <c r="G167" t="inlineStr">
        <is>
          <t>MR</t>
        </is>
      </c>
      <c r="H167" t="inlineStr">
        <is>
          <t>Mauritania</t>
        </is>
      </c>
      <c r="BF167" t="inlineStr">
        <is>
          <t>N1P31</t>
        </is>
      </c>
      <c r="BG167" t="inlineStr">
        <is>
          <t>N1P31 — Poste de metálico - 8 m -urbano- retención - red común</t>
        </is>
      </c>
      <c r="BU167" t="inlineStr">
        <is>
          <t>N1L99</t>
        </is>
      </c>
      <c r="BV167" t="inlineStr">
        <is>
          <t>N1L99 — km de conductor/fase aéreo rural - Desnudo - Aluminio - calibre 4</t>
        </is>
      </c>
      <c r="DH167" t="inlineStr">
        <is>
          <t>N1L166</t>
        </is>
      </c>
      <c r="DI167" t="inlineStr">
        <is>
          <t>N1L166 — km de conductor/fase subterráneo urbano - Desnudo - Aluminio - calibre 2</t>
        </is>
      </c>
      <c r="DK167" t="inlineStr">
        <is>
          <t>Mauritania</t>
        </is>
      </c>
      <c r="DL167" t="inlineStr">
        <is>
          <t>MRU</t>
        </is>
      </c>
      <c r="DN167" t="inlineStr">
        <is>
          <t>N1P31</t>
        </is>
      </c>
      <c r="DO167" t="inlineStr">
        <is>
          <t>N1</t>
        </is>
      </c>
    </row>
    <row r="168">
      <c r="G168" t="inlineStr">
        <is>
          <t>YT</t>
        </is>
      </c>
      <c r="H168" t="inlineStr">
        <is>
          <t>Mayotte</t>
        </is>
      </c>
      <c r="BF168" t="inlineStr">
        <is>
          <t>N1P32</t>
        </is>
      </c>
      <c r="BG168" t="inlineStr">
        <is>
          <t>N1P32 — Poste de metálico - 10 m - urbano- retención - red común</t>
        </is>
      </c>
      <c r="BU168" t="inlineStr">
        <is>
          <t>N1L34</t>
        </is>
      </c>
      <c r="BV168" t="inlineStr">
        <is>
          <t>N1L34 — km de conductor/fase aéreo urbano - Desnudo - Aluminio - calibre 2</t>
        </is>
      </c>
      <c r="DH168" t="inlineStr">
        <is>
          <t>N1L167</t>
        </is>
      </c>
      <c r="DI168" t="inlineStr">
        <is>
          <t>N1L167 — km de conductor/fase subterráneo urbano - Desnudo - Aluminio - calibre 1</t>
        </is>
      </c>
      <c r="DK168" t="inlineStr">
        <is>
          <t>Mayotte</t>
        </is>
      </c>
      <c r="DL168" t="inlineStr">
        <is>
          <t>EUR</t>
        </is>
      </c>
      <c r="DN168" t="inlineStr">
        <is>
          <t>N1P32</t>
        </is>
      </c>
      <c r="DO168" t="inlineStr">
        <is>
          <t>N1</t>
        </is>
      </c>
    </row>
    <row r="169">
      <c r="G169" t="inlineStr">
        <is>
          <t>FM</t>
        </is>
      </c>
      <c r="H169" t="inlineStr">
        <is>
          <t>Micronesia</t>
        </is>
      </c>
      <c r="BF169" t="inlineStr">
        <is>
          <t>N1P33</t>
        </is>
      </c>
      <c r="BG169" t="inlineStr">
        <is>
          <t>N1P33 — Poste de metálico - 12 m - urbano- retención - red común</t>
        </is>
      </c>
      <c r="BU169" t="inlineStr">
        <is>
          <t>N1L100</t>
        </is>
      </c>
      <c r="BV169" t="inlineStr">
        <is>
          <t>N1L100 — km de conductor/fase aéreo rural - Desnudo - Aluminio - calibre 2</t>
        </is>
      </c>
      <c r="DH169" t="inlineStr">
        <is>
          <t>N1L168</t>
        </is>
      </c>
      <c r="DI169" t="inlineStr">
        <is>
          <t>N1L168 — km de conductor/fase subterráneo urbano - Desnudo - Aluminio - calibre  1/0</t>
        </is>
      </c>
      <c r="DK169" t="inlineStr">
        <is>
          <t>Micronesia</t>
        </is>
      </c>
      <c r="DL169" t="inlineStr">
        <is>
          <t>USD</t>
        </is>
      </c>
      <c r="DN169" t="inlineStr">
        <is>
          <t>N1P33</t>
        </is>
      </c>
      <c r="DO169" t="inlineStr">
        <is>
          <t>N1</t>
        </is>
      </c>
    </row>
    <row r="170">
      <c r="G170" t="inlineStr">
        <is>
          <t>MD</t>
        </is>
      </c>
      <c r="H170" t="inlineStr">
        <is>
          <t>Moldavia</t>
        </is>
      </c>
      <c r="BF170" t="inlineStr">
        <is>
          <t>N1P34</t>
        </is>
      </c>
      <c r="BG170" t="inlineStr">
        <is>
          <t>N1P34 — Poste de fibra de vidrio - 8 m - urbano- retención - red común</t>
        </is>
      </c>
      <c r="BU170" t="inlineStr">
        <is>
          <t>N1L35</t>
        </is>
      </c>
      <c r="BV170" t="inlineStr">
        <is>
          <t>N1L35 — km de conductor/fase aéreo urbano - Desnudo - Aluminio - calibre 1</t>
        </is>
      </c>
      <c r="DH170" t="inlineStr">
        <is>
          <t>N1L169</t>
        </is>
      </c>
      <c r="DI170" t="inlineStr">
        <is>
          <t>N1L169 — km de conductor/fase subterráneo urbano - Desnudo - Aluminio - calibre  2/0</t>
        </is>
      </c>
      <c r="DK170" t="inlineStr">
        <is>
          <t>Moldavia</t>
        </is>
      </c>
      <c r="DL170" t="inlineStr">
        <is>
          <t>MDL</t>
        </is>
      </c>
      <c r="DN170" t="inlineStr">
        <is>
          <t>N1P34</t>
        </is>
      </c>
      <c r="DO170" t="inlineStr">
        <is>
          <t>N1</t>
        </is>
      </c>
    </row>
    <row r="171">
      <c r="G171" t="inlineStr">
        <is>
          <t>MN</t>
        </is>
      </c>
      <c r="H171" t="inlineStr">
        <is>
          <t>Mongolia</t>
        </is>
      </c>
      <c r="BF171" t="inlineStr">
        <is>
          <t>N1P35</t>
        </is>
      </c>
      <c r="BG171" t="inlineStr">
        <is>
          <t>N1P35 — Poste de fibra de vidrio - 10 m - urbano- retención - red común</t>
        </is>
      </c>
      <c r="BU171" t="inlineStr">
        <is>
          <t>N1L101</t>
        </is>
      </c>
      <c r="BV171" t="inlineStr">
        <is>
          <t>N1L101 — km de conductor/fase aéreo rural - Desnudo - Aluminio - calibre 1</t>
        </is>
      </c>
      <c r="DH171" t="inlineStr">
        <is>
          <t>N1L170</t>
        </is>
      </c>
      <c r="DI171" t="inlineStr">
        <is>
          <t>N1L170 — km de conductor/fase subterráneo urbano - Desnudo - Aluminio - calibre  3/0</t>
        </is>
      </c>
      <c r="DK171" t="inlineStr">
        <is>
          <t>Mongolia</t>
        </is>
      </c>
      <c r="DL171" t="inlineStr">
        <is>
          <t>MNT</t>
        </is>
      </c>
      <c r="DN171" t="inlineStr">
        <is>
          <t>N1P35</t>
        </is>
      </c>
      <c r="DO171" t="inlineStr">
        <is>
          <t>N1</t>
        </is>
      </c>
    </row>
    <row r="172">
      <c r="G172" t="inlineStr">
        <is>
          <t>ME</t>
        </is>
      </c>
      <c r="H172" t="inlineStr">
        <is>
          <t>Montenegro</t>
        </is>
      </c>
      <c r="BF172" t="inlineStr">
        <is>
          <t>N1P36</t>
        </is>
      </c>
      <c r="BG172" t="inlineStr">
        <is>
          <t>N1P36 — Poste de fibra de vidrio - 12 m - urbano- retención - red común</t>
        </is>
      </c>
      <c r="BU172" t="inlineStr">
        <is>
          <t>N1L36</t>
        </is>
      </c>
      <c r="BV172" t="inlineStr">
        <is>
          <t>N1L36 — km de conductor/fase aéreo urbano - Desnudo - Aluminio - calibre  1/0</t>
        </is>
      </c>
      <c r="DH172" t="inlineStr">
        <is>
          <t>N1L171</t>
        </is>
      </c>
      <c r="DI172" t="inlineStr">
        <is>
          <t>N1L171 — km de conductor/fase subterráneo urbano - Desnudo - Aluminio - calibre  4/0</t>
        </is>
      </c>
      <c r="DK172" t="inlineStr">
        <is>
          <t>Montenegro</t>
        </is>
      </c>
      <c r="DL172" t="inlineStr">
        <is>
          <t>EUR</t>
        </is>
      </c>
      <c r="DN172" t="inlineStr">
        <is>
          <t>N1P36</t>
        </is>
      </c>
      <c r="DO172" t="inlineStr">
        <is>
          <t>N1</t>
        </is>
      </c>
    </row>
    <row r="173">
      <c r="G173" t="inlineStr">
        <is>
          <t>MS</t>
        </is>
      </c>
      <c r="H173" t="inlineStr">
        <is>
          <t>Montserrat</t>
        </is>
      </c>
      <c r="BF173" t="inlineStr">
        <is>
          <t>N1P37</t>
        </is>
      </c>
      <c r="BG173" t="inlineStr">
        <is>
          <t>N1P37 — Poste de concreto - 8 m - rural- retención - red común</t>
        </is>
      </c>
      <c r="BU173" t="inlineStr">
        <is>
          <t>N1L102</t>
        </is>
      </c>
      <c r="BV173" t="inlineStr">
        <is>
          <t>N1L102 — km de conductor/fase aéreo rural - Desnudo - Aluminio - calibre  1/0</t>
        </is>
      </c>
      <c r="DH173" t="inlineStr">
        <is>
          <t>N1L172</t>
        </is>
      </c>
      <c r="DI173" t="inlineStr">
        <is>
          <t>N1L172 — km de conductor/fase subterráneo urbano - Desnudo - Aluminio - calibre  6/0</t>
        </is>
      </c>
      <c r="DK173" t="inlineStr">
        <is>
          <t>Montserrat</t>
        </is>
      </c>
      <c r="DL173" t="inlineStr">
        <is>
          <t>XCD</t>
        </is>
      </c>
      <c r="DN173" t="inlineStr">
        <is>
          <t>N1P37</t>
        </is>
      </c>
      <c r="DO173" t="inlineStr">
        <is>
          <t>N1</t>
        </is>
      </c>
    </row>
    <row r="174">
      <c r="G174" t="inlineStr">
        <is>
          <t>MZ</t>
        </is>
      </c>
      <c r="H174" t="inlineStr">
        <is>
          <t>Mozambique</t>
        </is>
      </c>
      <c r="BF174" t="inlineStr">
        <is>
          <t>N1P38</t>
        </is>
      </c>
      <c r="BG174" t="inlineStr">
        <is>
          <t>N1P38 — Poste de concreto -10 m - rural- retención - red común</t>
        </is>
      </c>
      <c r="BU174" t="inlineStr">
        <is>
          <t>N1L37</t>
        </is>
      </c>
      <c r="BV174" t="inlineStr">
        <is>
          <t>N1L37 — km de conductor/fase aéreo urbano - Desnudo - Aluminio - calibre  2/0</t>
        </is>
      </c>
      <c r="DH174" t="inlineStr">
        <is>
          <t>N1L173</t>
        </is>
      </c>
      <c r="DI174" t="inlineStr">
        <is>
          <t>N1L173 — km de conductor/fase subterráneo urbano - Desnudo - Aluminio - calibre 180</t>
        </is>
      </c>
      <c r="DK174" t="inlineStr">
        <is>
          <t>Mozambique</t>
        </is>
      </c>
      <c r="DL174" t="inlineStr">
        <is>
          <t>MZN</t>
        </is>
      </c>
      <c r="DN174" t="inlineStr">
        <is>
          <t>N1P38</t>
        </is>
      </c>
      <c r="DO174" t="inlineStr">
        <is>
          <t>N1</t>
        </is>
      </c>
    </row>
    <row r="175">
      <c r="G175" t="inlineStr">
        <is>
          <t>MM</t>
        </is>
      </c>
      <c r="H175" t="inlineStr">
        <is>
          <t>Myanmar (Birmania)</t>
        </is>
      </c>
      <c r="BF175" t="inlineStr">
        <is>
          <t>N1P39</t>
        </is>
      </c>
      <c r="BG175" t="inlineStr">
        <is>
          <t>N1P39 — Poste de concreto - 12 m - rural- retención - red común</t>
        </is>
      </c>
      <c r="BU175" t="inlineStr">
        <is>
          <t>N1L103</t>
        </is>
      </c>
      <c r="BV175" t="inlineStr">
        <is>
          <t>N1L103 — km de conductor/fase aéreo rural - Desnudo - Aluminio - calibre  2/0</t>
        </is>
      </c>
      <c r="DH175" t="inlineStr">
        <is>
          <t>N1L174</t>
        </is>
      </c>
      <c r="DI175" t="inlineStr">
        <is>
          <t>N1L174 — km de conductor/fase subterráneo urbano - Desnudo - Aluminio - calibre 336</t>
        </is>
      </c>
      <c r="DK175" t="inlineStr">
        <is>
          <t>Myanmar (Birmania)</t>
        </is>
      </c>
      <c r="DL175" t="inlineStr">
        <is>
          <t>MMK</t>
        </is>
      </c>
      <c r="DN175" t="inlineStr">
        <is>
          <t>N1P39</t>
        </is>
      </c>
      <c r="DO175" t="inlineStr">
        <is>
          <t>N1</t>
        </is>
      </c>
    </row>
    <row r="176">
      <c r="G176" t="inlineStr">
        <is>
          <t>MC</t>
        </is>
      </c>
      <c r="H176" t="inlineStr">
        <is>
          <t>Mónaco</t>
        </is>
      </c>
      <c r="BF176" t="inlineStr">
        <is>
          <t>N1P40</t>
        </is>
      </c>
      <c r="BG176" t="inlineStr">
        <is>
          <t>N1P40 — Poste de madera - 8 m - rural- retención - red común</t>
        </is>
      </c>
      <c r="BU176" t="inlineStr">
        <is>
          <t>N1L38</t>
        </is>
      </c>
      <c r="BV176" t="inlineStr">
        <is>
          <t>N1L38 — km de conductor/fase aéreo urbano - Desnudo - Aluminio - calibre  3/0</t>
        </is>
      </c>
      <c r="DH176" t="inlineStr">
        <is>
          <t>N1L175</t>
        </is>
      </c>
      <c r="DI176" t="inlineStr">
        <is>
          <t>N1L175 — km de conductor/fase subterráneo urbano - Desnudo - Cobre - calibre &lt; 10</t>
        </is>
      </c>
      <c r="DK176" t="inlineStr">
        <is>
          <t>Mónaco</t>
        </is>
      </c>
      <c r="DL176" t="inlineStr">
        <is>
          <t>EUR</t>
        </is>
      </c>
      <c r="DN176" t="inlineStr">
        <is>
          <t>N1P40</t>
        </is>
      </c>
      <c r="DO176" t="inlineStr">
        <is>
          <t>N1</t>
        </is>
      </c>
    </row>
    <row r="177">
      <c r="G177" t="inlineStr">
        <is>
          <t>NA</t>
        </is>
      </c>
      <c r="H177" t="inlineStr">
        <is>
          <t>Namibia</t>
        </is>
      </c>
      <c r="BF177" t="inlineStr">
        <is>
          <t>N1P41</t>
        </is>
      </c>
      <c r="BG177" t="inlineStr">
        <is>
          <t>N1P41 — Poste de madera - 10 m - rural- retención - red común</t>
        </is>
      </c>
      <c r="BU177" t="inlineStr">
        <is>
          <t>N1L104</t>
        </is>
      </c>
      <c r="BV177" t="inlineStr">
        <is>
          <t>N1L104 — km de conductor/fase aéreo rural - Desnudo - Aluminio - calibre  3/0</t>
        </is>
      </c>
      <c r="DH177" t="inlineStr">
        <is>
          <t>N1L176</t>
        </is>
      </c>
      <c r="DI177" t="inlineStr">
        <is>
          <t>N1L176 — km de conductor/fase subterráneo urbano - Desnudo - Cobre - calibre 8</t>
        </is>
      </c>
      <c r="DK177" t="inlineStr">
        <is>
          <t>Namibia</t>
        </is>
      </c>
      <c r="DL177" t="inlineStr">
        <is>
          <t>NAD</t>
        </is>
      </c>
      <c r="DN177" t="inlineStr">
        <is>
          <t>N1P41</t>
        </is>
      </c>
      <c r="DO177" t="inlineStr">
        <is>
          <t>N1</t>
        </is>
      </c>
    </row>
    <row r="178">
      <c r="G178" t="inlineStr">
        <is>
          <t>NR</t>
        </is>
      </c>
      <c r="H178" t="inlineStr">
        <is>
          <t>Nauru</t>
        </is>
      </c>
      <c r="BF178" t="inlineStr">
        <is>
          <t>N1P42</t>
        </is>
      </c>
      <c r="BG178" t="inlineStr">
        <is>
          <t>N1P42 — Poste de madera - 12 m - rural- retención - red común</t>
        </is>
      </c>
      <c r="BU178" t="inlineStr">
        <is>
          <t>N1L39</t>
        </is>
      </c>
      <c r="BV178" t="inlineStr">
        <is>
          <t>N1L39 — km de conductor/fase aéreo urbano - Desnudo - Aluminio - calibre  4/0</t>
        </is>
      </c>
      <c r="DH178" t="inlineStr">
        <is>
          <t>N1L177</t>
        </is>
      </c>
      <c r="DI178" t="inlineStr">
        <is>
          <t>N1L177 — km de conductor/fase subterráneo urbano - Desnudo - Cobre - calibre 6</t>
        </is>
      </c>
      <c r="DK178" t="inlineStr">
        <is>
          <t>Nauru</t>
        </is>
      </c>
      <c r="DL178" t="inlineStr">
        <is>
          <t>AUD</t>
        </is>
      </c>
      <c r="DN178" t="inlineStr">
        <is>
          <t>N1P42</t>
        </is>
      </c>
      <c r="DO178" t="inlineStr">
        <is>
          <t>N1</t>
        </is>
      </c>
    </row>
    <row r="179">
      <c r="G179" t="inlineStr">
        <is>
          <t>NP</t>
        </is>
      </c>
      <c r="H179" t="inlineStr">
        <is>
          <t>Nepal</t>
        </is>
      </c>
      <c r="BF179" t="inlineStr">
        <is>
          <t>N1P43</t>
        </is>
      </c>
      <c r="BG179" t="inlineStr">
        <is>
          <t>N1P43 — Poste de metálico - 8 m - rural- retención - red común</t>
        </is>
      </c>
      <c r="BU179" t="inlineStr">
        <is>
          <t>N1L105</t>
        </is>
      </c>
      <c r="BV179" t="inlineStr">
        <is>
          <t>N1L105 — km de conductor/fase aéreo rural - Desnudo - Aluminio - calibre  4/0</t>
        </is>
      </c>
      <c r="DH179" t="inlineStr">
        <is>
          <t>N1L178</t>
        </is>
      </c>
      <c r="DI179" t="inlineStr">
        <is>
          <t>N1L178 — km de conductor/fase subterráneo urbano - Desnudo - Cobre - calibre 4</t>
        </is>
      </c>
      <c r="DK179" t="inlineStr">
        <is>
          <t>Nepal</t>
        </is>
      </c>
      <c r="DL179" t="inlineStr">
        <is>
          <t>NPR</t>
        </is>
      </c>
      <c r="DN179" t="inlineStr">
        <is>
          <t>N1P43</t>
        </is>
      </c>
      <c r="DO179" t="inlineStr">
        <is>
          <t>N1</t>
        </is>
      </c>
    </row>
    <row r="180">
      <c r="G180" t="inlineStr">
        <is>
          <t>NI</t>
        </is>
      </c>
      <c r="H180" t="inlineStr">
        <is>
          <t>Nicaragua</t>
        </is>
      </c>
      <c r="BF180" t="inlineStr">
        <is>
          <t>N1P44</t>
        </is>
      </c>
      <c r="BG180" t="inlineStr">
        <is>
          <t>N1P44 — Poste de metálico - 10 m - rural- retención - red común</t>
        </is>
      </c>
      <c r="BU180" t="inlineStr">
        <is>
          <t>N1L40</t>
        </is>
      </c>
      <c r="BV180" t="inlineStr">
        <is>
          <t>N1L40 — km de conductor/fase aéreo urbano - Desnudo - Aluminio - calibre  6/0</t>
        </is>
      </c>
      <c r="DH180" t="inlineStr">
        <is>
          <t>N1L179</t>
        </is>
      </c>
      <c r="DI180" t="inlineStr">
        <is>
          <t>N1L179 — km de conductor/fase subterráneo urbano - Desnudo - Cobre - calibre 2</t>
        </is>
      </c>
      <c r="DK180" t="inlineStr">
        <is>
          <t>Nicaragua</t>
        </is>
      </c>
      <c r="DL180" t="inlineStr">
        <is>
          <t>NIO</t>
        </is>
      </c>
      <c r="DN180" t="inlineStr">
        <is>
          <t>N1P44</t>
        </is>
      </c>
      <c r="DO180" t="inlineStr">
        <is>
          <t>N1</t>
        </is>
      </c>
    </row>
    <row r="181">
      <c r="G181" t="inlineStr">
        <is>
          <t>NG</t>
        </is>
      </c>
      <c r="H181" t="inlineStr">
        <is>
          <t>Nigeria</t>
        </is>
      </c>
      <c r="BF181" t="inlineStr">
        <is>
          <t>N1P45</t>
        </is>
      </c>
      <c r="BG181" t="inlineStr">
        <is>
          <t>N1P45 — Poste de metálico - 12 m - rural- retención - red común</t>
        </is>
      </c>
      <c r="BU181" t="inlineStr">
        <is>
          <t>N1L106</t>
        </is>
      </c>
      <c r="BV181" t="inlineStr">
        <is>
          <t>N1L106 — km de conductor/fase aéreo rural - Desnudo - Aluminio - calibre  6/0</t>
        </is>
      </c>
      <c r="DH181" t="inlineStr">
        <is>
          <t>N1L180</t>
        </is>
      </c>
      <c r="DI181" t="inlineStr">
        <is>
          <t>N1L180 — km de conductor/fase subterráneo urbano - Desnudo - Cobre - calibre 1</t>
        </is>
      </c>
      <c r="DK181" t="inlineStr">
        <is>
          <t>Nigeria</t>
        </is>
      </c>
      <c r="DL181" t="inlineStr">
        <is>
          <t>NGN</t>
        </is>
      </c>
      <c r="DN181" t="inlineStr">
        <is>
          <t>N1P45</t>
        </is>
      </c>
      <c r="DO181" t="inlineStr">
        <is>
          <t>N1</t>
        </is>
      </c>
    </row>
    <row r="182">
      <c r="G182" t="inlineStr">
        <is>
          <t>NU</t>
        </is>
      </c>
      <c r="H182" t="inlineStr">
        <is>
          <t>Niue</t>
        </is>
      </c>
      <c r="BF182" t="inlineStr">
        <is>
          <t>N1P46</t>
        </is>
      </c>
      <c r="BG182" t="inlineStr">
        <is>
          <t>N1P46 — Poste de fibra de vidrio - 8 m - rural- retención - red común</t>
        </is>
      </c>
      <c r="BU182" t="inlineStr">
        <is>
          <t>N1L41</t>
        </is>
      </c>
      <c r="BV182" t="inlineStr">
        <is>
          <t>N1L41 — km de conductor/faseConductor aéreo urbano - Desnudo - Aluminio - calibre 180</t>
        </is>
      </c>
      <c r="DH182" t="inlineStr">
        <is>
          <t>N1L181</t>
        </is>
      </c>
      <c r="DI182" t="inlineStr">
        <is>
          <t>N1L181 — km de conductor/fase subterráneo urbano - Desnudo - Cobre - calibre  1/0</t>
        </is>
      </c>
      <c r="DK182" t="inlineStr">
        <is>
          <t>Niue</t>
        </is>
      </c>
      <c r="DL182" t="inlineStr">
        <is>
          <t>NZD</t>
        </is>
      </c>
      <c r="DN182" t="inlineStr">
        <is>
          <t>N1P46</t>
        </is>
      </c>
      <c r="DO182" t="inlineStr">
        <is>
          <t>N1</t>
        </is>
      </c>
    </row>
    <row r="183">
      <c r="G183" t="inlineStr">
        <is>
          <t>NC</t>
        </is>
      </c>
      <c r="H183" t="inlineStr">
        <is>
          <t>Nueva Caledonia</t>
        </is>
      </c>
      <c r="BF183" t="inlineStr">
        <is>
          <t>N1P47</t>
        </is>
      </c>
      <c r="BG183" t="inlineStr">
        <is>
          <t>N1P47 — Poste de fibra de vidrio - 10 m - rural- retención - red común</t>
        </is>
      </c>
      <c r="BU183" t="inlineStr">
        <is>
          <t>N1L107</t>
        </is>
      </c>
      <c r="BV183" t="inlineStr">
        <is>
          <t>N1L107 — km de conductor/fase aéreo rural - Desnudo - Aluminio - calibre 180</t>
        </is>
      </c>
      <c r="DH183" t="inlineStr">
        <is>
          <t>N1L182</t>
        </is>
      </c>
      <c r="DI183" t="inlineStr">
        <is>
          <t>N1L182 — km de conductor/fase subterráneo urbano - Desnudo - Cobre - calibre  2/0</t>
        </is>
      </c>
      <c r="DK183" t="inlineStr">
        <is>
          <t>Nueva Caledonia</t>
        </is>
      </c>
      <c r="DL183" t="inlineStr">
        <is>
          <t>XPF</t>
        </is>
      </c>
      <c r="DN183" t="inlineStr">
        <is>
          <t>N1P47</t>
        </is>
      </c>
      <c r="DO183" t="inlineStr">
        <is>
          <t>N1</t>
        </is>
      </c>
    </row>
    <row r="184">
      <c r="G184" t="inlineStr">
        <is>
          <t>NZ</t>
        </is>
      </c>
      <c r="H184" t="inlineStr">
        <is>
          <t>Nueva Zelanda</t>
        </is>
      </c>
      <c r="BF184" t="inlineStr">
        <is>
          <t>N1P48</t>
        </is>
      </c>
      <c r="BG184" t="inlineStr">
        <is>
          <t>N1P48 — Poste de fibra de vidrio - 12 m - rural- retención - red común</t>
        </is>
      </c>
      <c r="BU184" t="inlineStr">
        <is>
          <t>N1L42</t>
        </is>
      </c>
      <c r="BV184" t="inlineStr">
        <is>
          <t>N1L42 — km de conductor/fase aéreo urbano - Desnudo - Aluminio - calibre 336</t>
        </is>
      </c>
      <c r="DH184" t="inlineStr">
        <is>
          <t>N1L183</t>
        </is>
      </c>
      <c r="DI184" t="inlineStr">
        <is>
          <t>N1L183 — km de conductor/fase subterráneo urbano - Desnudo - Cobre - calibre  6/0</t>
        </is>
      </c>
      <c r="DK184" t="inlineStr">
        <is>
          <t>Nueva Zelanda</t>
        </is>
      </c>
      <c r="DL184" t="inlineStr">
        <is>
          <t>NZD</t>
        </is>
      </c>
      <c r="DN184" t="inlineStr">
        <is>
          <t>N1P48</t>
        </is>
      </c>
      <c r="DO184" t="inlineStr">
        <is>
          <t>N1</t>
        </is>
      </c>
    </row>
    <row r="185">
      <c r="G185" t="inlineStr">
        <is>
          <t>NE</t>
        </is>
      </c>
      <c r="H185" t="inlineStr">
        <is>
          <t>Níger</t>
        </is>
      </c>
      <c r="BF185" t="inlineStr">
        <is>
          <t>N1P49</t>
        </is>
      </c>
      <c r="BG185" t="inlineStr">
        <is>
          <t>N1P49 — Poste de concreto - 8 m - urbano - suspensión - red trenzada</t>
        </is>
      </c>
      <c r="BU185" t="inlineStr">
        <is>
          <t>N1L108</t>
        </is>
      </c>
      <c r="BV185" t="inlineStr">
        <is>
          <t>N1L108 — km de conductor/fase aéreo rural - Desnudo - Aluminio - calibre 336</t>
        </is>
      </c>
      <c r="DH185" t="inlineStr">
        <is>
          <t>N1L184</t>
        </is>
      </c>
      <c r="DI185" t="inlineStr">
        <is>
          <t>N1L184 — km de conductor/fase subterráneo urbano - Desnudo - Cobre - calibre 750</t>
        </is>
      </c>
      <c r="DK185" t="inlineStr">
        <is>
          <t>Níger</t>
        </is>
      </c>
      <c r="DL185" t="inlineStr">
        <is>
          <t>XOF</t>
        </is>
      </c>
      <c r="DN185" t="inlineStr">
        <is>
          <t>N1P49</t>
        </is>
      </c>
      <c r="DO185" t="inlineStr">
        <is>
          <t>N1</t>
        </is>
      </c>
    </row>
    <row r="186">
      <c r="G186" t="inlineStr">
        <is>
          <t>OM</t>
        </is>
      </c>
      <c r="H186" t="inlineStr">
        <is>
          <t>Omán</t>
        </is>
      </c>
      <c r="BF186" t="inlineStr">
        <is>
          <t>N1P50</t>
        </is>
      </c>
      <c r="BG186" t="inlineStr">
        <is>
          <t>N1P50 — Poste de concreto - 10 m - urbano - suspensión - red trenzada</t>
        </is>
      </c>
      <c r="BU186" t="inlineStr">
        <is>
          <t>N1L43</t>
        </is>
      </c>
      <c r="BV186" t="inlineStr">
        <is>
          <t>N1L43 — km de conductor/fase aéreo urbano - Desnudo - Cobre - calibre &lt; 10</t>
        </is>
      </c>
      <c r="DH186" t="inlineStr">
        <is>
          <t>N1L185</t>
        </is>
      </c>
      <c r="DI186" t="inlineStr">
        <is>
          <t>N1L185 — km de conductor/fase subterráneo urbano - Trenzado - Aluminio - calibre &lt; 6</t>
        </is>
      </c>
      <c r="DK186" t="inlineStr">
        <is>
          <t>Omán</t>
        </is>
      </c>
      <c r="DL186" t="inlineStr">
        <is>
          <t>OMR</t>
        </is>
      </c>
      <c r="DN186" t="inlineStr">
        <is>
          <t>N1P50</t>
        </is>
      </c>
      <c r="DO186" t="inlineStr">
        <is>
          <t>N1</t>
        </is>
      </c>
    </row>
    <row r="187">
      <c r="G187" t="inlineStr">
        <is>
          <t>PK</t>
        </is>
      </c>
      <c r="H187" t="inlineStr">
        <is>
          <t>Pakistán</t>
        </is>
      </c>
      <c r="BF187" t="inlineStr">
        <is>
          <t>N1P51</t>
        </is>
      </c>
      <c r="BG187" t="inlineStr">
        <is>
          <t>N1P51 — Poste de concreto - 12 m - urbano- suspensión - red trenzada</t>
        </is>
      </c>
      <c r="BU187" t="inlineStr">
        <is>
          <t>N1L109</t>
        </is>
      </c>
      <c r="BV187" t="inlineStr">
        <is>
          <t>N1L109 — km de conductor/fase aéreo rural - Desnudo - Cobre - calibre &lt; 10</t>
        </is>
      </c>
      <c r="DH187" t="inlineStr">
        <is>
          <t>N1L186</t>
        </is>
      </c>
      <c r="DI187" t="inlineStr">
        <is>
          <t>N1L186 — km de conductor/fase subterráneo urbano - Trenzado - Aluminio - calibre 4</t>
        </is>
      </c>
      <c r="DK187" t="inlineStr">
        <is>
          <t>Pakistán</t>
        </is>
      </c>
      <c r="DL187" t="inlineStr">
        <is>
          <t>PKR</t>
        </is>
      </c>
      <c r="DN187" t="inlineStr">
        <is>
          <t>N1P51</t>
        </is>
      </c>
      <c r="DO187" t="inlineStr">
        <is>
          <t>N1</t>
        </is>
      </c>
    </row>
    <row r="188">
      <c r="G188" t="inlineStr">
        <is>
          <t>PW</t>
        </is>
      </c>
      <c r="H188" t="inlineStr">
        <is>
          <t>Palaos</t>
        </is>
      </c>
      <c r="BF188" t="inlineStr">
        <is>
          <t>N1P52</t>
        </is>
      </c>
      <c r="BG188" t="inlineStr">
        <is>
          <t>N1P52 — Poste de madera - 8 m - urbano - suspensión - red trenzada</t>
        </is>
      </c>
      <c r="BU188" t="inlineStr">
        <is>
          <t>N1L44</t>
        </is>
      </c>
      <c r="BV188" t="inlineStr">
        <is>
          <t>N1L44 — km de conductor/fase aéreo urbano - Desnudo - Cobre - calibre 8</t>
        </is>
      </c>
      <c r="DH188" t="inlineStr">
        <is>
          <t>N1L187</t>
        </is>
      </c>
      <c r="DI188" t="inlineStr">
        <is>
          <t>N1L187 — km de conductor/fase subterráneo urbano - Trenzado - Aluminio - calibre 2</t>
        </is>
      </c>
      <c r="DK188" t="inlineStr">
        <is>
          <t>Palaos</t>
        </is>
      </c>
      <c r="DL188" t="inlineStr">
        <is>
          <t>USD</t>
        </is>
      </c>
      <c r="DN188" t="inlineStr">
        <is>
          <t>N1P52</t>
        </is>
      </c>
      <c r="DO188" t="inlineStr">
        <is>
          <t>N1</t>
        </is>
      </c>
    </row>
    <row r="189">
      <c r="G189" t="inlineStr">
        <is>
          <t>PG</t>
        </is>
      </c>
      <c r="H189" t="inlineStr">
        <is>
          <t>Papúa Nueva Guinea</t>
        </is>
      </c>
      <c r="BF189" t="inlineStr">
        <is>
          <t>N1P53</t>
        </is>
      </c>
      <c r="BG189" t="inlineStr">
        <is>
          <t>N1P53 — Poste de madera - 10 m - urbano- suspensión - red trenzada</t>
        </is>
      </c>
      <c r="BU189" t="inlineStr">
        <is>
          <t>N1L110</t>
        </is>
      </c>
      <c r="BV189" t="inlineStr">
        <is>
          <t>N1L110 — km de conductor/fase aéreo rural - Desnudo - Cobre - calibre 8</t>
        </is>
      </c>
      <c r="DH189" t="inlineStr">
        <is>
          <t>N1L188</t>
        </is>
      </c>
      <c r="DI189" t="inlineStr">
        <is>
          <t>N1L188 — km de conductor/fase subterráneo urbano - Trenzado - Aluminio - calibre  1/0</t>
        </is>
      </c>
      <c r="DK189" t="inlineStr">
        <is>
          <t>Papúa Nueva Guinea</t>
        </is>
      </c>
      <c r="DL189" t="inlineStr">
        <is>
          <t>PGK</t>
        </is>
      </c>
      <c r="DN189" t="inlineStr">
        <is>
          <t>N1P53</t>
        </is>
      </c>
      <c r="DO189" t="inlineStr">
        <is>
          <t>N1</t>
        </is>
      </c>
    </row>
    <row r="190">
      <c r="G190" t="inlineStr">
        <is>
          <t>PY</t>
        </is>
      </c>
      <c r="H190" t="inlineStr">
        <is>
          <t>Paraguay</t>
        </is>
      </c>
      <c r="BF190" t="inlineStr">
        <is>
          <t>N1P54</t>
        </is>
      </c>
      <c r="BG190" t="inlineStr">
        <is>
          <t>N1P54 — Poste de madera - 12 m - urbano- suspensión - red trenzada</t>
        </is>
      </c>
      <c r="BU190" t="inlineStr">
        <is>
          <t>N1L45</t>
        </is>
      </c>
      <c r="BV190" t="inlineStr">
        <is>
          <t>N1L45 — km de conductor/fase aéreo urbano - Desnudo - Cobre - calibre 6</t>
        </is>
      </c>
      <c r="DH190" t="inlineStr">
        <is>
          <t>N1L189</t>
        </is>
      </c>
      <c r="DI190" t="inlineStr">
        <is>
          <t>N1L189 — km de conductor/fase subterráneo urbano - Trenzado - Aluminio - calibre  2/0</t>
        </is>
      </c>
      <c r="DK190" t="inlineStr">
        <is>
          <t>Paraguay</t>
        </is>
      </c>
      <c r="DL190" t="inlineStr">
        <is>
          <t>PYG</t>
        </is>
      </c>
      <c r="DN190" t="inlineStr">
        <is>
          <t>N1P54</t>
        </is>
      </c>
      <c r="DO190" t="inlineStr">
        <is>
          <t>N1</t>
        </is>
      </c>
    </row>
    <row r="191">
      <c r="G191" t="inlineStr">
        <is>
          <t>PF</t>
        </is>
      </c>
      <c r="H191" t="inlineStr">
        <is>
          <t>Polinesia Francesa</t>
        </is>
      </c>
      <c r="BF191" t="inlineStr">
        <is>
          <t>N1P55</t>
        </is>
      </c>
      <c r="BG191" t="inlineStr">
        <is>
          <t>N1P55 — Poste de metálico - 8 m -urbano- suspensión - red trenzada</t>
        </is>
      </c>
      <c r="BU191" t="inlineStr">
        <is>
          <t>N1L111</t>
        </is>
      </c>
      <c r="BV191" t="inlineStr">
        <is>
          <t>N1L111 — km de conductor/fase aéreo rural - Desnudo - Cobre - calibre 6</t>
        </is>
      </c>
      <c r="DH191" t="inlineStr">
        <is>
          <t>N1L190</t>
        </is>
      </c>
      <c r="DI191" t="inlineStr">
        <is>
          <t>N1L190 — km de conductor/fase subterráneo urbano - Trenzado - Aluminio - calibre  4/0</t>
        </is>
      </c>
      <c r="DK191" t="inlineStr">
        <is>
          <t>Polinesia Francesa</t>
        </is>
      </c>
      <c r="DL191" t="inlineStr">
        <is>
          <t>XPF</t>
        </is>
      </c>
      <c r="DN191" t="inlineStr">
        <is>
          <t>N1P55</t>
        </is>
      </c>
      <c r="DO191" t="inlineStr">
        <is>
          <t>N1</t>
        </is>
      </c>
    </row>
    <row r="192">
      <c r="G192" t="inlineStr">
        <is>
          <t>PR</t>
        </is>
      </c>
      <c r="H192" t="inlineStr">
        <is>
          <t>Puerto Rico</t>
        </is>
      </c>
      <c r="BF192" t="inlineStr">
        <is>
          <t>N1P56</t>
        </is>
      </c>
      <c r="BG192" t="inlineStr">
        <is>
          <t>N1P56 — Poste de metálico - 10 m - urbano- suspensión - red trenzada</t>
        </is>
      </c>
      <c r="BU192" t="inlineStr">
        <is>
          <t>N1L46</t>
        </is>
      </c>
      <c r="BV192" t="inlineStr">
        <is>
          <t>N1L46 — km de conductor/fase aéreo urbano - Desnudo - Cobre - calibre 4</t>
        </is>
      </c>
      <c r="DH192" t="inlineStr">
        <is>
          <t>N1L191</t>
        </is>
      </c>
      <c r="DI192" t="inlineStr">
        <is>
          <t>N1L191 — km de conductor/fase subterráneo urbano - Trenzado - Cobre - calibre 12</t>
        </is>
      </c>
      <c r="DK192" t="inlineStr">
        <is>
          <t>Puerto Rico</t>
        </is>
      </c>
      <c r="DL192" t="inlineStr">
        <is>
          <t>USD</t>
        </is>
      </c>
      <c r="DN192" t="inlineStr">
        <is>
          <t>N1P56</t>
        </is>
      </c>
      <c r="DO192" t="inlineStr">
        <is>
          <t>N1</t>
        </is>
      </c>
    </row>
    <row r="193">
      <c r="G193" t="inlineStr">
        <is>
          <t>HK</t>
        </is>
      </c>
      <c r="H193" t="inlineStr">
        <is>
          <t>RAE de Hong Kong (China)</t>
        </is>
      </c>
      <c r="BF193" t="inlineStr">
        <is>
          <t>N1P57</t>
        </is>
      </c>
      <c r="BG193" t="inlineStr">
        <is>
          <t>N1P57 — Poste de metálico - 12 m - urbano- suspensión - red trenzada</t>
        </is>
      </c>
      <c r="BU193" t="inlineStr">
        <is>
          <t>N1L112</t>
        </is>
      </c>
      <c r="BV193" t="inlineStr">
        <is>
          <t>N1L112 — km de conductor/fase aéreo rural - Desnudo - Cobre - calibre 4</t>
        </is>
      </c>
      <c r="DH193" t="inlineStr">
        <is>
          <t>N1L192</t>
        </is>
      </c>
      <c r="DI193" t="inlineStr">
        <is>
          <t>N1L192 — km de conductor/fase subterráneo urbano - Trenzado - Cobre - calibre 10</t>
        </is>
      </c>
      <c r="DK193" t="inlineStr">
        <is>
          <t>RAE de Hong Kong (China)</t>
        </is>
      </c>
      <c r="DL193" t="inlineStr">
        <is>
          <t>HKD</t>
        </is>
      </c>
      <c r="DN193" t="inlineStr">
        <is>
          <t>N1P57</t>
        </is>
      </c>
      <c r="DO193" t="inlineStr">
        <is>
          <t>N1</t>
        </is>
      </c>
    </row>
    <row r="194">
      <c r="G194" t="inlineStr">
        <is>
          <t>MO</t>
        </is>
      </c>
      <c r="H194" t="inlineStr">
        <is>
          <t>RAE de Macao (China)</t>
        </is>
      </c>
      <c r="BF194" t="inlineStr">
        <is>
          <t>N1P58</t>
        </is>
      </c>
      <c r="BG194" t="inlineStr">
        <is>
          <t>N1P58 — Poste de fibra de vidrio - 8 m - urbano- suspensión - red trenzada</t>
        </is>
      </c>
      <c r="BU194" t="inlineStr">
        <is>
          <t>N1L47</t>
        </is>
      </c>
      <c r="BV194" t="inlineStr">
        <is>
          <t>N1L47 — km de conductor/fase aéreo urbano - Desnudo - Cobre - calibre 2</t>
        </is>
      </c>
      <c r="DH194" t="inlineStr">
        <is>
          <t>N1L193</t>
        </is>
      </c>
      <c r="DI194" t="inlineStr">
        <is>
          <t>N1L193 — km de conductor/fase subterráneo urbano - Trenzado - Cobre - calibre 8</t>
        </is>
      </c>
      <c r="DK194" t="inlineStr">
        <is>
          <t>RAE de Macao (China)</t>
        </is>
      </c>
      <c r="DL194" t="inlineStr">
        <is>
          <t>MOP</t>
        </is>
      </c>
      <c r="DN194" t="inlineStr">
        <is>
          <t>N1P58</t>
        </is>
      </c>
      <c r="DO194" t="inlineStr">
        <is>
          <t>N1</t>
        </is>
      </c>
    </row>
    <row r="195">
      <c r="G195" t="inlineStr">
        <is>
          <t>CF</t>
        </is>
      </c>
      <c r="H195" t="inlineStr">
        <is>
          <t>República Centroafricana</t>
        </is>
      </c>
      <c r="BF195" t="inlineStr">
        <is>
          <t>N1P59</t>
        </is>
      </c>
      <c r="BG195" t="inlineStr">
        <is>
          <t>N1P59 — Poste de fibra de vidrio - 10 m - urbano- suspensión - red trenzada</t>
        </is>
      </c>
      <c r="BU195" t="inlineStr">
        <is>
          <t>N1L113</t>
        </is>
      </c>
      <c r="BV195" t="inlineStr">
        <is>
          <t>N1L113 — km de conductor/fase aéreo rural - Desnudo - Cobre - calibre 2</t>
        </is>
      </c>
      <c r="DH195" t="inlineStr">
        <is>
          <t>N1L194</t>
        </is>
      </c>
      <c r="DI195" t="inlineStr">
        <is>
          <t>N1L194 — km de conductor/fase subterráneo urbano - Trenzado - Cobre - calibre 6</t>
        </is>
      </c>
      <c r="DK195" t="inlineStr">
        <is>
          <t>República Centroafricana</t>
        </is>
      </c>
      <c r="DL195" t="inlineStr">
        <is>
          <t>XAF</t>
        </is>
      </c>
      <c r="DN195" t="inlineStr">
        <is>
          <t>N1P59</t>
        </is>
      </c>
      <c r="DO195" t="inlineStr">
        <is>
          <t>N1</t>
        </is>
      </c>
    </row>
    <row r="196">
      <c r="G196" t="inlineStr">
        <is>
          <t>CD</t>
        </is>
      </c>
      <c r="H196" t="inlineStr">
        <is>
          <t>República Democrática del Congo</t>
        </is>
      </c>
      <c r="BF196" t="inlineStr">
        <is>
          <t>N1P60</t>
        </is>
      </c>
      <c r="BG196" t="inlineStr">
        <is>
          <t>N1P60 — Poste de fibra de vidrio - 12 m - urbano- suspensión - red trenzada</t>
        </is>
      </c>
      <c r="BU196" t="inlineStr">
        <is>
          <t>N1L48</t>
        </is>
      </c>
      <c r="BV196" t="inlineStr">
        <is>
          <t>N1L48 — km de conductor/fase aéreo urbano - Desnudo - Cobre - calibre 1</t>
        </is>
      </c>
      <c r="DH196" t="inlineStr">
        <is>
          <t>N1L195</t>
        </is>
      </c>
      <c r="DI196" t="inlineStr">
        <is>
          <t>N1L195 — km de conductor/fase subterráneo urbano - Trenzado - Cobre - calibre 4</t>
        </is>
      </c>
      <c r="DK196" t="inlineStr">
        <is>
          <t>República Democrática del Congo</t>
        </is>
      </c>
      <c r="DL196" t="inlineStr">
        <is>
          <t>CDF</t>
        </is>
      </c>
      <c r="DN196" t="inlineStr">
        <is>
          <t>N1P60</t>
        </is>
      </c>
      <c r="DO196" t="inlineStr">
        <is>
          <t>N1</t>
        </is>
      </c>
    </row>
    <row r="197">
      <c r="G197" t="inlineStr">
        <is>
          <t>DO</t>
        </is>
      </c>
      <c r="H197" t="inlineStr">
        <is>
          <t>República Dominicana</t>
        </is>
      </c>
      <c r="BF197" t="inlineStr">
        <is>
          <t>N1P61</t>
        </is>
      </c>
      <c r="BG197" t="inlineStr">
        <is>
          <t>N1P61 — Poste de concreto - 8 m - rural- suspensión - red trenzada</t>
        </is>
      </c>
      <c r="BU197" t="inlineStr">
        <is>
          <t>N1L114</t>
        </is>
      </c>
      <c r="BV197" t="inlineStr">
        <is>
          <t>N1L114 — km de conductor/fase aéreo rural - Desnudo - Cobre - calibre 1</t>
        </is>
      </c>
      <c r="DH197" t="inlineStr">
        <is>
          <t>N1L196</t>
        </is>
      </c>
      <c r="DI197" t="inlineStr">
        <is>
          <t>N1L196 — km de conductor/fase subterráneo urbano - Trenzado - Cobre - calibre 2</t>
        </is>
      </c>
      <c r="DK197" t="inlineStr">
        <is>
          <t>República Dominicana</t>
        </is>
      </c>
      <c r="DL197" t="inlineStr">
        <is>
          <t>DOP</t>
        </is>
      </c>
      <c r="DN197" t="inlineStr">
        <is>
          <t>N1P61</t>
        </is>
      </c>
      <c r="DO197" t="inlineStr">
        <is>
          <t>N1</t>
        </is>
      </c>
    </row>
    <row r="198">
      <c r="G198" t="inlineStr">
        <is>
          <t>RE</t>
        </is>
      </c>
      <c r="H198" t="inlineStr">
        <is>
          <t>Reunión</t>
        </is>
      </c>
      <c r="BF198" t="inlineStr">
        <is>
          <t>N1P62</t>
        </is>
      </c>
      <c r="BG198" t="inlineStr">
        <is>
          <t>N1P62 — Poste de concreto -10 m - rural- suspensión - red trenzada</t>
        </is>
      </c>
      <c r="BU198" t="inlineStr">
        <is>
          <t>N1L49</t>
        </is>
      </c>
      <c r="BV198" t="inlineStr">
        <is>
          <t>N1L49 — km de conductor/fase aéreo urbano - Desnudo - Cobre - calibre  1/0</t>
        </is>
      </c>
      <c r="DH198" t="inlineStr">
        <is>
          <t>N1L197</t>
        </is>
      </c>
      <c r="DI198" t="inlineStr">
        <is>
          <t>N1L197 — km de conductor/fase subterráneo urbano - Trenzado - Cobre - calibre  1/0</t>
        </is>
      </c>
      <c r="DK198" t="inlineStr">
        <is>
          <t>Reunión</t>
        </is>
      </c>
      <c r="DL198" t="inlineStr">
        <is>
          <t>EUR</t>
        </is>
      </c>
      <c r="DN198" t="inlineStr">
        <is>
          <t>N1P62</t>
        </is>
      </c>
      <c r="DO198" t="inlineStr">
        <is>
          <t>N1</t>
        </is>
      </c>
    </row>
    <row r="199">
      <c r="G199" t="inlineStr">
        <is>
          <t>RW</t>
        </is>
      </c>
      <c r="H199" t="inlineStr">
        <is>
          <t>Ruanda</t>
        </is>
      </c>
      <c r="BF199" t="inlineStr">
        <is>
          <t>N1P63</t>
        </is>
      </c>
      <c r="BG199" t="inlineStr">
        <is>
          <t>N1P63 — Poste de concreto - 12 m - rural- suspensión - red trenzada</t>
        </is>
      </c>
      <c r="BU199" t="inlineStr">
        <is>
          <t>N1L115</t>
        </is>
      </c>
      <c r="BV199" t="inlineStr">
        <is>
          <t>N1L115 — km de conductor/fase aéreo rural - Desnudo - Cobre - calibre  1/0</t>
        </is>
      </c>
      <c r="DH199" t="inlineStr">
        <is>
          <t>N1L198</t>
        </is>
      </c>
      <c r="DI199" t="inlineStr">
        <is>
          <t>N1L198 — km de conductor/fase subterráneo urbano - Trenzado - Cobre - calibre  2/0</t>
        </is>
      </c>
      <c r="DK199" t="inlineStr">
        <is>
          <t>Ruanda</t>
        </is>
      </c>
      <c r="DL199" t="inlineStr">
        <is>
          <t>RWF</t>
        </is>
      </c>
      <c r="DN199" t="inlineStr">
        <is>
          <t>N1P63</t>
        </is>
      </c>
      <c r="DO199" t="inlineStr">
        <is>
          <t>N1</t>
        </is>
      </c>
    </row>
    <row r="200">
      <c r="G200" t="inlineStr">
        <is>
          <t>RO</t>
        </is>
      </c>
      <c r="H200" t="inlineStr">
        <is>
          <t>Rumanía</t>
        </is>
      </c>
      <c r="BF200" t="inlineStr">
        <is>
          <t>N1P64</t>
        </is>
      </c>
      <c r="BG200" t="inlineStr">
        <is>
          <t>N1P64 — Poste de madera - 8 m - rural- suspensión - red trenzada</t>
        </is>
      </c>
      <c r="BU200" t="inlineStr">
        <is>
          <t>N1L50</t>
        </is>
      </c>
      <c r="BV200" t="inlineStr">
        <is>
          <t>N1L50 — km de conductor/fase aéreo urbano - Desnudo - Cobre - calibre  2/0</t>
        </is>
      </c>
      <c r="DH200" t="inlineStr">
        <is>
          <t>OTRA</t>
        </is>
      </c>
      <c r="DI200" t="inlineStr">
        <is>
          <t>OTRA — Otra (precisar en Observaciones)</t>
        </is>
      </c>
      <c r="DK200" t="inlineStr">
        <is>
          <t>Rumanía</t>
        </is>
      </c>
      <c r="DL200" t="inlineStr">
        <is>
          <t>RON</t>
        </is>
      </c>
      <c r="DN200" t="inlineStr">
        <is>
          <t>N1P64</t>
        </is>
      </c>
      <c r="DO200" t="inlineStr">
        <is>
          <t>N1</t>
        </is>
      </c>
    </row>
    <row r="201">
      <c r="G201" t="inlineStr">
        <is>
          <t>RU</t>
        </is>
      </c>
      <c r="H201" t="inlineStr">
        <is>
          <t>Rusia</t>
        </is>
      </c>
      <c r="BF201" t="inlineStr">
        <is>
          <t>N1P65</t>
        </is>
      </c>
      <c r="BG201" t="inlineStr">
        <is>
          <t>N1P65 — Poste de madera - 10 m - rural- suspensión - red trenzada</t>
        </is>
      </c>
      <c r="BU201" t="inlineStr">
        <is>
          <t>N1L116</t>
        </is>
      </c>
      <c r="BV201" t="inlineStr">
        <is>
          <t>N1L116 — km de conductor/fase aéreo rural - Desnudo - Cobre - calibre  2/0</t>
        </is>
      </c>
      <c r="DK201" t="inlineStr">
        <is>
          <t>Rusia</t>
        </is>
      </c>
      <c r="DL201" t="inlineStr">
        <is>
          <t>RUB</t>
        </is>
      </c>
      <c r="DN201" t="inlineStr">
        <is>
          <t>N1P65</t>
        </is>
      </c>
      <c r="DO201" t="inlineStr">
        <is>
          <t>N1</t>
        </is>
      </c>
    </row>
    <row r="202">
      <c r="G202" t="inlineStr">
        <is>
          <t>WS</t>
        </is>
      </c>
      <c r="H202" t="inlineStr">
        <is>
          <t>Samoa</t>
        </is>
      </c>
      <c r="BF202" t="inlineStr">
        <is>
          <t>N1P66</t>
        </is>
      </c>
      <c r="BG202" t="inlineStr">
        <is>
          <t>N1P66 — Poste de madera - 12 m - rural- suspensión - red trenzada</t>
        </is>
      </c>
      <c r="BU202" t="inlineStr">
        <is>
          <t>N1L51</t>
        </is>
      </c>
      <c r="BV202" t="inlineStr">
        <is>
          <t>N1L51 — km de conductor/fase aéreo urbano - Desnudo - Cobre - calibre  6/0</t>
        </is>
      </c>
      <c r="DK202" t="inlineStr">
        <is>
          <t>Samoa</t>
        </is>
      </c>
      <c r="DL202" t="inlineStr">
        <is>
          <t>WST</t>
        </is>
      </c>
      <c r="DN202" t="inlineStr">
        <is>
          <t>N1P66</t>
        </is>
      </c>
      <c r="DO202" t="inlineStr">
        <is>
          <t>N1</t>
        </is>
      </c>
    </row>
    <row r="203">
      <c r="G203" t="inlineStr">
        <is>
          <t>AS</t>
        </is>
      </c>
      <c r="H203" t="inlineStr">
        <is>
          <t>Samoa Americana</t>
        </is>
      </c>
      <c r="BF203" t="inlineStr">
        <is>
          <t>N1P67</t>
        </is>
      </c>
      <c r="BG203" t="inlineStr">
        <is>
          <t>N1P67 — Poste de metálico - 8 m - rural- suspensión - red trenzada</t>
        </is>
      </c>
      <c r="BU203" t="inlineStr">
        <is>
          <t>N1L117</t>
        </is>
      </c>
      <c r="BV203" t="inlineStr">
        <is>
          <t>N1L117 — km de conductor/fase aéreo rural - Desnudo - Cobre - calibre  6/0</t>
        </is>
      </c>
      <c r="DK203" t="inlineStr">
        <is>
          <t>Samoa Americana</t>
        </is>
      </c>
      <c r="DL203" t="inlineStr">
        <is>
          <t>USD</t>
        </is>
      </c>
      <c r="DN203" t="inlineStr">
        <is>
          <t>N1P67</t>
        </is>
      </c>
      <c r="DO203" t="inlineStr">
        <is>
          <t>N1</t>
        </is>
      </c>
    </row>
    <row r="204">
      <c r="G204" t="inlineStr">
        <is>
          <t>BL</t>
        </is>
      </c>
      <c r="H204" t="inlineStr">
        <is>
          <t>San Bartolomé</t>
        </is>
      </c>
      <c r="BF204" t="inlineStr">
        <is>
          <t>N1P68</t>
        </is>
      </c>
      <c r="BG204" t="inlineStr">
        <is>
          <t>N1P68 — Poste de metálico - 10 m - rural- suspensión - red trenzada</t>
        </is>
      </c>
      <c r="BU204" t="inlineStr">
        <is>
          <t>N1L52</t>
        </is>
      </c>
      <c r="BV204" t="inlineStr">
        <is>
          <t>N1L52 — km de conductor/fase aéreo urbano - Desnudo - Cobre - calibre 750</t>
        </is>
      </c>
      <c r="DK204" t="inlineStr">
        <is>
          <t>San Bartolomé</t>
        </is>
      </c>
      <c r="DL204" t="inlineStr">
        <is>
          <t>EUR</t>
        </is>
      </c>
      <c r="DN204" t="inlineStr">
        <is>
          <t>N1P68</t>
        </is>
      </c>
      <c r="DO204" t="inlineStr">
        <is>
          <t>N1</t>
        </is>
      </c>
    </row>
    <row r="205">
      <c r="G205" t="inlineStr">
        <is>
          <t>KN</t>
        </is>
      </c>
      <c r="H205" t="inlineStr">
        <is>
          <t>San Cristóbal y Nieves</t>
        </is>
      </c>
      <c r="BF205" t="inlineStr">
        <is>
          <t>N1P69</t>
        </is>
      </c>
      <c r="BG205" t="inlineStr">
        <is>
          <t>N1P69 — Poste de metálico - 12 m - rural- suspensión - red trenzada</t>
        </is>
      </c>
      <c r="BU205" t="inlineStr">
        <is>
          <t>N1L118</t>
        </is>
      </c>
      <c r="BV205" t="inlineStr">
        <is>
          <t>N1L118 — km de conductor/fase aéreo rural - Desnudo - Cobre - calibre 750</t>
        </is>
      </c>
      <c r="DK205" t="inlineStr">
        <is>
          <t>San Cristóbal y Nieves</t>
        </is>
      </c>
      <c r="DL205" t="inlineStr">
        <is>
          <t>XCD</t>
        </is>
      </c>
      <c r="DN205" t="inlineStr">
        <is>
          <t>N1P69</t>
        </is>
      </c>
      <c r="DO205" t="inlineStr">
        <is>
          <t>N1</t>
        </is>
      </c>
    </row>
    <row r="206">
      <c r="G206" t="inlineStr">
        <is>
          <t>SM</t>
        </is>
      </c>
      <c r="H206" t="inlineStr">
        <is>
          <t>San Marino</t>
        </is>
      </c>
      <c r="BF206" t="inlineStr">
        <is>
          <t>N1P70</t>
        </is>
      </c>
      <c r="BG206" t="inlineStr">
        <is>
          <t>N1P70 — Poste de fibra de vidrio - 8 m - rural- suspensión - red trenzada</t>
        </is>
      </c>
      <c r="BU206" t="inlineStr">
        <is>
          <t>N1L53</t>
        </is>
      </c>
      <c r="BV206" t="inlineStr">
        <is>
          <t>N1L53 — km de conductor/fase aéreo urbano - Trenzado - Aluminio - calibre &lt; 6</t>
        </is>
      </c>
      <c r="DK206" t="inlineStr">
        <is>
          <t>San Marino</t>
        </is>
      </c>
      <c r="DL206" t="inlineStr">
        <is>
          <t>EUR</t>
        </is>
      </c>
      <c r="DN206" t="inlineStr">
        <is>
          <t>N1P70</t>
        </is>
      </c>
      <c r="DO206" t="inlineStr">
        <is>
          <t>N1</t>
        </is>
      </c>
    </row>
    <row r="207">
      <c r="G207" t="inlineStr">
        <is>
          <t>MF</t>
        </is>
      </c>
      <c r="H207" t="inlineStr">
        <is>
          <t>San Martín</t>
        </is>
      </c>
      <c r="BF207" t="inlineStr">
        <is>
          <t>N1P71</t>
        </is>
      </c>
      <c r="BG207" t="inlineStr">
        <is>
          <t>N1P71 — Poste de fibra de vidrio - 10 m - rural- suspensión - red trenzada</t>
        </is>
      </c>
      <c r="BU207" t="inlineStr">
        <is>
          <t>N1L119</t>
        </is>
      </c>
      <c r="BV207" t="inlineStr">
        <is>
          <t>N1L119 — km de conductor/fase aéreo rural - Trenzado - Aluminio - calibre &lt; 6</t>
        </is>
      </c>
      <c r="DK207" t="inlineStr">
        <is>
          <t>San Martín</t>
        </is>
      </c>
      <c r="DL207" t="inlineStr">
        <is>
          <t>EUR</t>
        </is>
      </c>
      <c r="DN207" t="inlineStr">
        <is>
          <t>N1P71</t>
        </is>
      </c>
      <c r="DO207" t="inlineStr">
        <is>
          <t>N1</t>
        </is>
      </c>
    </row>
    <row r="208">
      <c r="G208" t="inlineStr">
        <is>
          <t>PM</t>
        </is>
      </c>
      <c r="H208" t="inlineStr">
        <is>
          <t>San Pedro y Miquelón</t>
        </is>
      </c>
      <c r="BF208" t="inlineStr">
        <is>
          <t>N1P72</t>
        </is>
      </c>
      <c r="BG208" t="inlineStr">
        <is>
          <t>N1P72 — Poste de fibra de vidrio - 12 m - rural- suspensión - red trenzada</t>
        </is>
      </c>
      <c r="BU208" t="inlineStr">
        <is>
          <t>N1L54</t>
        </is>
      </c>
      <c r="BV208" t="inlineStr">
        <is>
          <t>N1L54 — km de conductor/fase aéreo urbano - Trenzado - Aluminio - calibre 4</t>
        </is>
      </c>
      <c r="DK208" t="inlineStr">
        <is>
          <t>San Pedro y Miquelón</t>
        </is>
      </c>
      <c r="DL208" t="inlineStr">
        <is>
          <t>EUR</t>
        </is>
      </c>
      <c r="DN208" t="inlineStr">
        <is>
          <t>N1P72</t>
        </is>
      </c>
      <c r="DO208" t="inlineStr">
        <is>
          <t>N1</t>
        </is>
      </c>
    </row>
    <row r="209">
      <c r="G209" t="inlineStr">
        <is>
          <t>VC</t>
        </is>
      </c>
      <c r="H209" t="inlineStr">
        <is>
          <t>San Vicente y las Granadinas</t>
        </is>
      </c>
      <c r="BF209" t="inlineStr">
        <is>
          <t>N1P73</t>
        </is>
      </c>
      <c r="BG209" t="inlineStr">
        <is>
          <t>N1P73 — Poste de concreto - 8 m - urbano - retención - red trenzada</t>
        </is>
      </c>
      <c r="BU209" t="inlineStr">
        <is>
          <t>N1L120</t>
        </is>
      </c>
      <c r="BV209" t="inlineStr">
        <is>
          <t>N1L120 — km de conductor/fase aéreo rural - Trenzado - Aluminio - calibre 4</t>
        </is>
      </c>
      <c r="DK209" t="inlineStr">
        <is>
          <t>San Vicente y las Granadinas</t>
        </is>
      </c>
      <c r="DL209" t="inlineStr">
        <is>
          <t>XCD</t>
        </is>
      </c>
      <c r="DN209" t="inlineStr">
        <is>
          <t>N1P73</t>
        </is>
      </c>
      <c r="DO209" t="inlineStr">
        <is>
          <t>N1</t>
        </is>
      </c>
    </row>
    <row r="210">
      <c r="G210" t="inlineStr">
        <is>
          <t>SH</t>
        </is>
      </c>
      <c r="H210" t="inlineStr">
        <is>
          <t>Santa Elena</t>
        </is>
      </c>
      <c r="BF210" t="inlineStr">
        <is>
          <t>N1P74</t>
        </is>
      </c>
      <c r="BG210" t="inlineStr">
        <is>
          <t>N1P74 — Poste de concreto - 10 m - urbano - retención - red trenzada</t>
        </is>
      </c>
      <c r="BU210" t="inlineStr">
        <is>
          <t>N1L55</t>
        </is>
      </c>
      <c r="BV210" t="inlineStr">
        <is>
          <t>N1L55 — km de conductor/fase aéreo urbano - Trenzado - Aluminio - calibre 2</t>
        </is>
      </c>
      <c r="DK210" t="inlineStr">
        <is>
          <t>Santa Elena</t>
        </is>
      </c>
      <c r="DL210" t="inlineStr">
        <is>
          <t>SHP</t>
        </is>
      </c>
      <c r="DN210" t="inlineStr">
        <is>
          <t>N1P74</t>
        </is>
      </c>
      <c r="DO210" t="inlineStr">
        <is>
          <t>N1</t>
        </is>
      </c>
    </row>
    <row r="211">
      <c r="G211" t="inlineStr">
        <is>
          <t>LC</t>
        </is>
      </c>
      <c r="H211" t="inlineStr">
        <is>
          <t>Santa Lucía</t>
        </is>
      </c>
      <c r="BF211" t="inlineStr">
        <is>
          <t>N1P75</t>
        </is>
      </c>
      <c r="BG211" t="inlineStr">
        <is>
          <t>N1P75 — Poste de concreto - 12 m - urbano- retención - red trenzada</t>
        </is>
      </c>
      <c r="BU211" t="inlineStr">
        <is>
          <t>N1L121</t>
        </is>
      </c>
      <c r="BV211" t="inlineStr">
        <is>
          <t>N1L121 — km de conductor/fase aéreo rural - Trenzado - Aluminio - calibre 2</t>
        </is>
      </c>
      <c r="DK211" t="inlineStr">
        <is>
          <t>Santa Lucía</t>
        </is>
      </c>
      <c r="DL211" t="inlineStr">
        <is>
          <t>XCD</t>
        </is>
      </c>
      <c r="DN211" t="inlineStr">
        <is>
          <t>N1P75</t>
        </is>
      </c>
      <c r="DO211" t="inlineStr">
        <is>
          <t>N1</t>
        </is>
      </c>
    </row>
    <row r="212">
      <c r="G212" t="inlineStr">
        <is>
          <t>ST</t>
        </is>
      </c>
      <c r="H212" t="inlineStr">
        <is>
          <t>Santo Tomé y Príncipe</t>
        </is>
      </c>
      <c r="BF212" t="inlineStr">
        <is>
          <t>N1P76</t>
        </is>
      </c>
      <c r="BG212" t="inlineStr">
        <is>
          <t>N1P76 — Poste de madera - 8 m - urbano - retención - red trenzada</t>
        </is>
      </c>
      <c r="BU212" t="inlineStr">
        <is>
          <t>N1L56</t>
        </is>
      </c>
      <c r="BV212" t="inlineStr">
        <is>
          <t>N1L56 — km de conductor/fase aéreo urbano - Trenzado - Aluminio - calibre  1/0</t>
        </is>
      </c>
      <c r="DK212" t="inlineStr">
        <is>
          <t>Santo Tomé y Príncipe</t>
        </is>
      </c>
      <c r="DL212" t="inlineStr">
        <is>
          <t>STN</t>
        </is>
      </c>
      <c r="DN212" t="inlineStr">
        <is>
          <t>N1P76</t>
        </is>
      </c>
      <c r="DO212" t="inlineStr">
        <is>
          <t>N1</t>
        </is>
      </c>
    </row>
    <row r="213">
      <c r="G213" t="inlineStr">
        <is>
          <t>SN</t>
        </is>
      </c>
      <c r="H213" t="inlineStr">
        <is>
          <t>Senegal</t>
        </is>
      </c>
      <c r="BF213" t="inlineStr">
        <is>
          <t>N1P77</t>
        </is>
      </c>
      <c r="BG213" t="inlineStr">
        <is>
          <t>N1P77 — Poste de madera - 10 m - urbano- retención - red trenzada</t>
        </is>
      </c>
      <c r="BU213" t="inlineStr">
        <is>
          <t>N1L122</t>
        </is>
      </c>
      <c r="BV213" t="inlineStr">
        <is>
          <t>N1L122 — km de conductor/fase aéreo rural - Trenzado - Aluminio - calibre  1/0</t>
        </is>
      </c>
      <c r="DK213" t="inlineStr">
        <is>
          <t>Senegal</t>
        </is>
      </c>
      <c r="DL213" t="inlineStr">
        <is>
          <t>XOF</t>
        </is>
      </c>
      <c r="DN213" t="inlineStr">
        <is>
          <t>N1P77</t>
        </is>
      </c>
      <c r="DO213" t="inlineStr">
        <is>
          <t>N1</t>
        </is>
      </c>
    </row>
    <row r="214">
      <c r="G214" t="inlineStr">
        <is>
          <t>RS</t>
        </is>
      </c>
      <c r="H214" t="inlineStr">
        <is>
          <t>Serbia</t>
        </is>
      </c>
      <c r="BF214" t="inlineStr">
        <is>
          <t>N1P78</t>
        </is>
      </c>
      <c r="BG214" t="inlineStr">
        <is>
          <t>N1P78 — Poste de madera - 12 m - urbano- retención - red trenzada</t>
        </is>
      </c>
      <c r="BU214" t="inlineStr">
        <is>
          <t>N1L57</t>
        </is>
      </c>
      <c r="BV214" t="inlineStr">
        <is>
          <t>N1L57 — km de conductor/fase aéreo urbano - Trenzado - Aluminio - calibre  2/0</t>
        </is>
      </c>
      <c r="DK214" t="inlineStr">
        <is>
          <t>Serbia</t>
        </is>
      </c>
      <c r="DL214" t="inlineStr">
        <is>
          <t>RSD</t>
        </is>
      </c>
      <c r="DN214" t="inlineStr">
        <is>
          <t>N1P78</t>
        </is>
      </c>
      <c r="DO214" t="inlineStr">
        <is>
          <t>N1</t>
        </is>
      </c>
    </row>
    <row r="215">
      <c r="G215" t="inlineStr">
        <is>
          <t>SC</t>
        </is>
      </c>
      <c r="H215" t="inlineStr">
        <is>
          <t>Seychelles</t>
        </is>
      </c>
      <c r="BF215" t="inlineStr">
        <is>
          <t>N1P79</t>
        </is>
      </c>
      <c r="BG215" t="inlineStr">
        <is>
          <t>N1P79 — Poste de metálico - 8 m -urbano- retención - red trenzada</t>
        </is>
      </c>
      <c r="BU215" t="inlineStr">
        <is>
          <t>N1L123</t>
        </is>
      </c>
      <c r="BV215" t="inlineStr">
        <is>
          <t>N1L123 — km de conductor/fase aéreo rural - Trenzado - Aluminio - calibre  2/0</t>
        </is>
      </c>
      <c r="DK215" t="inlineStr">
        <is>
          <t>Seychelles</t>
        </is>
      </c>
      <c r="DL215" t="inlineStr">
        <is>
          <t>SCR</t>
        </is>
      </c>
      <c r="DN215" t="inlineStr">
        <is>
          <t>N1P79</t>
        </is>
      </c>
      <c r="DO215" t="inlineStr">
        <is>
          <t>N1</t>
        </is>
      </c>
    </row>
    <row r="216">
      <c r="G216" t="inlineStr">
        <is>
          <t>SL</t>
        </is>
      </c>
      <c r="H216" t="inlineStr">
        <is>
          <t>Sierra Leona</t>
        </is>
      </c>
      <c r="BF216" t="inlineStr">
        <is>
          <t>N1P80</t>
        </is>
      </c>
      <c r="BG216" t="inlineStr">
        <is>
          <t>N1P80 — Poste de metálico - 10 m - urbano- retención - red trenzada</t>
        </is>
      </c>
      <c r="BU216" t="inlineStr">
        <is>
          <t>N1L58</t>
        </is>
      </c>
      <c r="BV216" t="inlineStr">
        <is>
          <t>N1L58 — km de conductor/fase aéreo urbano - Trenzado - Aluminio - calibre  4/0</t>
        </is>
      </c>
      <c r="DK216" t="inlineStr">
        <is>
          <t>Sierra Leona</t>
        </is>
      </c>
      <c r="DL216" t="inlineStr">
        <is>
          <t>SLL</t>
        </is>
      </c>
      <c r="DN216" t="inlineStr">
        <is>
          <t>N1P80</t>
        </is>
      </c>
      <c r="DO216" t="inlineStr">
        <is>
          <t>N1</t>
        </is>
      </c>
    </row>
    <row r="217">
      <c r="G217" t="inlineStr">
        <is>
          <t>SG</t>
        </is>
      </c>
      <c r="H217" t="inlineStr">
        <is>
          <t>Singapur</t>
        </is>
      </c>
      <c r="BF217" t="inlineStr">
        <is>
          <t>N1P81</t>
        </is>
      </c>
      <c r="BG217" t="inlineStr">
        <is>
          <t>N1P81 — Poste de metálico - 12 m - urbano- retención - red trenzada</t>
        </is>
      </c>
      <c r="BU217" t="inlineStr">
        <is>
          <t>N1L124</t>
        </is>
      </c>
      <c r="BV217" t="inlineStr">
        <is>
          <t>N1L124 — km de conductor/fase aéreo rural - Trenzado - Aluminio - calibre  4/0</t>
        </is>
      </c>
      <c r="DK217" t="inlineStr">
        <is>
          <t>Singapur</t>
        </is>
      </c>
      <c r="DL217" t="inlineStr">
        <is>
          <t>SGD</t>
        </is>
      </c>
      <c r="DN217" t="inlineStr">
        <is>
          <t>N1P81</t>
        </is>
      </c>
      <c r="DO217" t="inlineStr">
        <is>
          <t>N1</t>
        </is>
      </c>
    </row>
    <row r="218">
      <c r="G218" t="inlineStr">
        <is>
          <t>SX</t>
        </is>
      </c>
      <c r="H218" t="inlineStr">
        <is>
          <t>Sint Maarten</t>
        </is>
      </c>
      <c r="BF218" t="inlineStr">
        <is>
          <t>N1P82</t>
        </is>
      </c>
      <c r="BG218" t="inlineStr">
        <is>
          <t>N1P82 — Poste de fibra de vidrio - 8 m - urbano- retención - red trenzada</t>
        </is>
      </c>
      <c r="BU218" t="inlineStr">
        <is>
          <t>N1L59</t>
        </is>
      </c>
      <c r="BV218" t="inlineStr">
        <is>
          <t>N1L59 — km de conductor/fase aéreo urbano - Trenzado - Cobre - calibre 12</t>
        </is>
      </c>
      <c r="DK218" t="inlineStr">
        <is>
          <t>Sint Maarten</t>
        </is>
      </c>
      <c r="DL218" t="inlineStr">
        <is>
          <t>ANG</t>
        </is>
      </c>
      <c r="DN218" t="inlineStr">
        <is>
          <t>N1P82</t>
        </is>
      </c>
      <c r="DO218" t="inlineStr">
        <is>
          <t>N1</t>
        </is>
      </c>
    </row>
    <row r="219">
      <c r="G219" t="inlineStr">
        <is>
          <t>SY</t>
        </is>
      </c>
      <c r="H219" t="inlineStr">
        <is>
          <t>Siria</t>
        </is>
      </c>
      <c r="BF219" t="inlineStr">
        <is>
          <t>N1P83</t>
        </is>
      </c>
      <c r="BG219" t="inlineStr">
        <is>
          <t>N1P83 — Poste de fibra de vidrio - 10 m - urbano- retención - red trenzada</t>
        </is>
      </c>
      <c r="BU219" t="inlineStr">
        <is>
          <t>N1L125</t>
        </is>
      </c>
      <c r="BV219" t="inlineStr">
        <is>
          <t>N1L125 — km de conductor/fase aéreo rural - Trenzado - Cobre - calibre 12</t>
        </is>
      </c>
      <c r="DK219" t="inlineStr">
        <is>
          <t>Siria</t>
        </is>
      </c>
      <c r="DL219" t="inlineStr">
        <is>
          <t>SYP</t>
        </is>
      </c>
      <c r="DN219" t="inlineStr">
        <is>
          <t>N1P83</t>
        </is>
      </c>
      <c r="DO219" t="inlineStr">
        <is>
          <t>N1</t>
        </is>
      </c>
    </row>
    <row r="220">
      <c r="G220" t="inlineStr">
        <is>
          <t>SO</t>
        </is>
      </c>
      <c r="H220" t="inlineStr">
        <is>
          <t>Somalia</t>
        </is>
      </c>
      <c r="BF220" t="inlineStr">
        <is>
          <t>N1P84</t>
        </is>
      </c>
      <c r="BG220" t="inlineStr">
        <is>
          <t>N1P84 — Poste de fibra de vidrio - 12 m - urbano- retención - red trenzada</t>
        </is>
      </c>
      <c r="BU220" t="inlineStr">
        <is>
          <t>N1L60</t>
        </is>
      </c>
      <c r="BV220" t="inlineStr">
        <is>
          <t>N1L60 — km de conductor/fase aéreo urbano - Trenzado - Cobre - calibre 10</t>
        </is>
      </c>
      <c r="DK220" t="inlineStr">
        <is>
          <t>Somalia</t>
        </is>
      </c>
      <c r="DL220" t="inlineStr">
        <is>
          <t>SOS</t>
        </is>
      </c>
      <c r="DN220" t="inlineStr">
        <is>
          <t>N1P84</t>
        </is>
      </c>
      <c r="DO220" t="inlineStr">
        <is>
          <t>N1</t>
        </is>
      </c>
    </row>
    <row r="221">
      <c r="G221" t="inlineStr">
        <is>
          <t>LK</t>
        </is>
      </c>
      <c r="H221" t="inlineStr">
        <is>
          <t>Sri Lanka</t>
        </is>
      </c>
      <c r="BF221" t="inlineStr">
        <is>
          <t>N1P85</t>
        </is>
      </c>
      <c r="BG221" t="inlineStr">
        <is>
          <t>N1P85 — Poste de concreto - 8 m - rural- retención - red trenzada</t>
        </is>
      </c>
      <c r="BU221" t="inlineStr">
        <is>
          <t>N1L126</t>
        </is>
      </c>
      <c r="BV221" t="inlineStr">
        <is>
          <t>N1L126 — km de conductor/fase aéreo rural - Trenzado - Cobre - calibre 10</t>
        </is>
      </c>
      <c r="DK221" t="inlineStr">
        <is>
          <t>Sri Lanka</t>
        </is>
      </c>
      <c r="DL221" t="inlineStr">
        <is>
          <t>LKR</t>
        </is>
      </c>
      <c r="DN221" t="inlineStr">
        <is>
          <t>N1P85</t>
        </is>
      </c>
      <c r="DO221" t="inlineStr">
        <is>
          <t>N1</t>
        </is>
      </c>
    </row>
    <row r="222">
      <c r="G222" t="inlineStr">
        <is>
          <t>SD</t>
        </is>
      </c>
      <c r="H222" t="inlineStr">
        <is>
          <t>Sudán</t>
        </is>
      </c>
      <c r="BF222" t="inlineStr">
        <is>
          <t>N1P86</t>
        </is>
      </c>
      <c r="BG222" t="inlineStr">
        <is>
          <t>N1P86 — Poste de concreto -10 m - rural- retención - red trenzada</t>
        </is>
      </c>
      <c r="BU222" t="inlineStr">
        <is>
          <t>N1L61</t>
        </is>
      </c>
      <c r="BV222" t="inlineStr">
        <is>
          <t>N1L61 — km de conductor/fase aéreo urbano - Trenzado - Cobre - calibre 8</t>
        </is>
      </c>
      <c r="DK222" t="inlineStr">
        <is>
          <t>Sudán</t>
        </is>
      </c>
      <c r="DL222" t="inlineStr">
        <is>
          <t>SDG</t>
        </is>
      </c>
      <c r="DN222" t="inlineStr">
        <is>
          <t>N1P86</t>
        </is>
      </c>
      <c r="DO222" t="inlineStr">
        <is>
          <t>N1</t>
        </is>
      </c>
    </row>
    <row r="223">
      <c r="G223" t="inlineStr">
        <is>
          <t>SS</t>
        </is>
      </c>
      <c r="H223" t="inlineStr">
        <is>
          <t>Sudán del Sur</t>
        </is>
      </c>
      <c r="BF223" t="inlineStr">
        <is>
          <t>N1P87</t>
        </is>
      </c>
      <c r="BG223" t="inlineStr">
        <is>
          <t>N1P87 — Poste de concreto - 12 m - rural- retención - red trenzada</t>
        </is>
      </c>
      <c r="BU223" t="inlineStr">
        <is>
          <t>N1L127</t>
        </is>
      </c>
      <c r="BV223" t="inlineStr">
        <is>
          <t>N1L127 — km de conductor/fase aéreo rural - Trenzado - Cobre - calibre 8</t>
        </is>
      </c>
      <c r="DK223" t="inlineStr">
        <is>
          <t>Sudán del Sur</t>
        </is>
      </c>
      <c r="DL223" t="inlineStr">
        <is>
          <t>SSP</t>
        </is>
      </c>
      <c r="DN223" t="inlineStr">
        <is>
          <t>N1P87</t>
        </is>
      </c>
      <c r="DO223" t="inlineStr">
        <is>
          <t>N1</t>
        </is>
      </c>
    </row>
    <row r="224">
      <c r="G224" t="inlineStr">
        <is>
          <t>SR</t>
        </is>
      </c>
      <c r="H224" t="inlineStr">
        <is>
          <t>Surinam</t>
        </is>
      </c>
      <c r="BF224" t="inlineStr">
        <is>
          <t>N1P88</t>
        </is>
      </c>
      <c r="BG224" t="inlineStr">
        <is>
          <t>N1P88 — Poste de madera - 8 m - rural- retención - red trenzada</t>
        </is>
      </c>
      <c r="BU224" t="inlineStr">
        <is>
          <t>N1L62</t>
        </is>
      </c>
      <c r="BV224" t="inlineStr">
        <is>
          <t>N1L62 — km de conductor/fase aéreo urbano - Trenzado - Cobre - calibre 6</t>
        </is>
      </c>
      <c r="DK224" t="inlineStr">
        <is>
          <t>Surinam</t>
        </is>
      </c>
      <c r="DL224" t="inlineStr">
        <is>
          <t>SRD</t>
        </is>
      </c>
      <c r="DN224" t="inlineStr">
        <is>
          <t>N1P88</t>
        </is>
      </c>
      <c r="DO224" t="inlineStr">
        <is>
          <t>N1</t>
        </is>
      </c>
    </row>
    <row r="225">
      <c r="G225" t="inlineStr">
        <is>
          <t>SJ</t>
        </is>
      </c>
      <c r="H225" t="inlineStr">
        <is>
          <t>Svalbard y Jan Mayen</t>
        </is>
      </c>
      <c r="BF225" t="inlineStr">
        <is>
          <t>N1P89</t>
        </is>
      </c>
      <c r="BG225" t="inlineStr">
        <is>
          <t>N1P89 — Poste de madera - 10 m - rural- retención - red trenzada</t>
        </is>
      </c>
      <c r="BU225" t="inlineStr">
        <is>
          <t>N1L128</t>
        </is>
      </c>
      <c r="BV225" t="inlineStr">
        <is>
          <t>N1L128 — km de conductor/fase aéreo rural - Trenzado - Cobre - calibre 6</t>
        </is>
      </c>
      <c r="DK225" t="inlineStr">
        <is>
          <t>Svalbard y Jan Mayen</t>
        </is>
      </c>
      <c r="DL225" t="inlineStr">
        <is>
          <t>NOK</t>
        </is>
      </c>
      <c r="DN225" t="inlineStr">
        <is>
          <t>N1P89</t>
        </is>
      </c>
      <c r="DO225" t="inlineStr">
        <is>
          <t>N1</t>
        </is>
      </c>
    </row>
    <row r="226">
      <c r="G226" t="inlineStr">
        <is>
          <t>EH</t>
        </is>
      </c>
      <c r="H226" t="inlineStr">
        <is>
          <t>Sáhara Occidental</t>
        </is>
      </c>
      <c r="BF226" t="inlineStr">
        <is>
          <t>N1P90</t>
        </is>
      </c>
      <c r="BG226" t="inlineStr">
        <is>
          <t>N1P90 — Poste de madera - 12 m - rural- retención - red trenzada</t>
        </is>
      </c>
      <c r="BU226" t="inlineStr">
        <is>
          <t>N1L63</t>
        </is>
      </c>
      <c r="BV226" t="inlineStr">
        <is>
          <t>N1L63 — km de conductor/fase aéreo urbano - Trenzado - Cobre - calibre 4</t>
        </is>
      </c>
      <c r="DK226" t="inlineStr">
        <is>
          <t>Sáhara Occidental</t>
        </is>
      </c>
      <c r="DL226" t="inlineStr">
        <is>
          <t>MAD</t>
        </is>
      </c>
      <c r="DN226" t="inlineStr">
        <is>
          <t>N1P90</t>
        </is>
      </c>
      <c r="DO226" t="inlineStr">
        <is>
          <t>N1</t>
        </is>
      </c>
    </row>
    <row r="227">
      <c r="G227" t="inlineStr">
        <is>
          <t>TZ</t>
        </is>
      </c>
      <c r="H227" t="inlineStr">
        <is>
          <t>Tanzania</t>
        </is>
      </c>
      <c r="BF227" t="inlineStr">
        <is>
          <t>N1P91</t>
        </is>
      </c>
      <c r="BG227" t="inlineStr">
        <is>
          <t>N1P91 — Poste de metálico - 8 m - rural- retención - red trenzada</t>
        </is>
      </c>
      <c r="BU227" t="inlineStr">
        <is>
          <t>N1L129</t>
        </is>
      </c>
      <c r="BV227" t="inlineStr">
        <is>
          <t>N1L129 — km de conductor/fase aéreo rural - Trenzado - Cobre - calibre 4</t>
        </is>
      </c>
      <c r="DK227" t="inlineStr">
        <is>
          <t>Tanzania</t>
        </is>
      </c>
      <c r="DL227" t="inlineStr">
        <is>
          <t>TZS</t>
        </is>
      </c>
      <c r="DN227" t="inlineStr">
        <is>
          <t>N1P91</t>
        </is>
      </c>
      <c r="DO227" t="inlineStr">
        <is>
          <t>N1</t>
        </is>
      </c>
    </row>
    <row r="228">
      <c r="G228" t="inlineStr">
        <is>
          <t>TJ</t>
        </is>
      </c>
      <c r="H228" t="inlineStr">
        <is>
          <t>Tayikistán</t>
        </is>
      </c>
      <c r="BF228" t="inlineStr">
        <is>
          <t>N1P92</t>
        </is>
      </c>
      <c r="BG228" t="inlineStr">
        <is>
          <t>N1P92 — Poste de metálico - 10 m - rural- retención - red trenzada</t>
        </is>
      </c>
      <c r="BU228" t="inlineStr">
        <is>
          <t>N1L64</t>
        </is>
      </c>
      <c r="BV228" t="inlineStr">
        <is>
          <t>N1L64 — km de conductor/fase aéreo urbano - Trenzado - Cobre - calibre 2</t>
        </is>
      </c>
      <c r="DK228" t="inlineStr">
        <is>
          <t>Tayikistán</t>
        </is>
      </c>
      <c r="DL228" t="inlineStr">
        <is>
          <t>TJS</t>
        </is>
      </c>
      <c r="DN228" t="inlineStr">
        <is>
          <t>N1P92</t>
        </is>
      </c>
      <c r="DO228" t="inlineStr">
        <is>
          <t>N1</t>
        </is>
      </c>
    </row>
    <row r="229">
      <c r="G229" t="inlineStr">
        <is>
          <t>IO</t>
        </is>
      </c>
      <c r="H229" t="inlineStr">
        <is>
          <t>Territorio Británico del Océano Índico</t>
        </is>
      </c>
      <c r="BF229" t="inlineStr">
        <is>
          <t>N1P93</t>
        </is>
      </c>
      <c r="BG229" t="inlineStr">
        <is>
          <t>N1P93 — Poste de metálico - 12 m - rural- retención - red trenzada</t>
        </is>
      </c>
      <c r="BU229" t="inlineStr">
        <is>
          <t>N1L130</t>
        </is>
      </c>
      <c r="BV229" t="inlineStr">
        <is>
          <t>N1L130 — km de conductor/fase aéreo rural - Trenzado - Cobre - calibre 2</t>
        </is>
      </c>
      <c r="DK229" t="inlineStr">
        <is>
          <t>Territorio Británico del Océano Índico</t>
        </is>
      </c>
      <c r="DL229" t="inlineStr">
        <is>
          <t>USD</t>
        </is>
      </c>
      <c r="DN229" t="inlineStr">
        <is>
          <t>N1P93</t>
        </is>
      </c>
      <c r="DO229" t="inlineStr">
        <is>
          <t>N1</t>
        </is>
      </c>
    </row>
    <row r="230">
      <c r="G230" t="inlineStr">
        <is>
          <t>TF</t>
        </is>
      </c>
      <c r="H230" t="inlineStr">
        <is>
          <t>Territorios Australes Franceses</t>
        </is>
      </c>
      <c r="BF230" t="inlineStr">
        <is>
          <t>N1P94</t>
        </is>
      </c>
      <c r="BG230" t="inlineStr">
        <is>
          <t>N1P94 — Poste de fibra de vidrio - 8 m - rural- retención - red trenzada</t>
        </is>
      </c>
      <c r="BU230" t="inlineStr">
        <is>
          <t>N1L65</t>
        </is>
      </c>
      <c r="BV230" t="inlineStr">
        <is>
          <t>N1L65 — km de conductor/fase aéreo urbano - Trenzado - Cobre - calibre  1/0</t>
        </is>
      </c>
      <c r="DK230" t="inlineStr">
        <is>
          <t>Territorios Australes Franceses</t>
        </is>
      </c>
      <c r="DL230" t="inlineStr">
        <is>
          <t>EUR</t>
        </is>
      </c>
      <c r="DN230" t="inlineStr">
        <is>
          <t>N1P94</t>
        </is>
      </c>
      <c r="DO230" t="inlineStr">
        <is>
          <t>N1</t>
        </is>
      </c>
    </row>
    <row r="231">
      <c r="G231" t="inlineStr">
        <is>
          <t>PS</t>
        </is>
      </c>
      <c r="H231" t="inlineStr">
        <is>
          <t>Territorios Palestinos</t>
        </is>
      </c>
      <c r="BF231" t="inlineStr">
        <is>
          <t>N1P95</t>
        </is>
      </c>
      <c r="BG231" t="inlineStr">
        <is>
          <t>N1P95 — Poste de fibra de vidrio - 10 m - rural- retención - red trenzada</t>
        </is>
      </c>
      <c r="BU231" t="inlineStr">
        <is>
          <t>N1L131</t>
        </is>
      </c>
      <c r="BV231" t="inlineStr">
        <is>
          <t>N1L131 — km de conductor/fase aéreo rural - Trenzado - Cobre - calibre  1/0</t>
        </is>
      </c>
      <c r="DK231" t="inlineStr">
        <is>
          <t>Territorios Palestinos</t>
        </is>
      </c>
      <c r="DL231" t="inlineStr">
        <is>
          <t>JOD</t>
        </is>
      </c>
      <c r="DN231" t="inlineStr">
        <is>
          <t>N1P95</t>
        </is>
      </c>
      <c r="DO231" t="inlineStr">
        <is>
          <t>N1</t>
        </is>
      </c>
    </row>
    <row r="232">
      <c r="G232" t="inlineStr">
        <is>
          <t>TL</t>
        </is>
      </c>
      <c r="H232" t="inlineStr">
        <is>
          <t>Timor-Leste</t>
        </is>
      </c>
      <c r="BF232" t="inlineStr">
        <is>
          <t>N1P96</t>
        </is>
      </c>
      <c r="BG232" t="inlineStr">
        <is>
          <t>N1P96 — Poste de fibra de vidrio - 12 m - rural- retención - red trenzada</t>
        </is>
      </c>
      <c r="BU232" t="inlineStr">
        <is>
          <t>N1L66</t>
        </is>
      </c>
      <c r="BV232" t="inlineStr">
        <is>
          <t>N1L66 — km de conductor/fase aéreo urbano - Trenzado - Cobre - calibre  2/0</t>
        </is>
      </c>
      <c r="DK232" t="inlineStr">
        <is>
          <t>Timor-Leste</t>
        </is>
      </c>
      <c r="DL232" t="inlineStr">
        <is>
          <t>USD</t>
        </is>
      </c>
      <c r="DN232" t="inlineStr">
        <is>
          <t>N1P96</t>
        </is>
      </c>
      <c r="DO232" t="inlineStr">
        <is>
          <t>N1</t>
        </is>
      </c>
    </row>
    <row r="233">
      <c r="G233" t="inlineStr">
        <is>
          <t>TG</t>
        </is>
      </c>
      <c r="H233" t="inlineStr">
        <is>
          <t>Togo</t>
        </is>
      </c>
      <c r="BF233" t="inlineStr">
        <is>
          <t>N1C1</t>
        </is>
      </c>
      <c r="BG233" t="inlineStr">
        <is>
          <t>N1C1 — Caja para redes subterraneas tipo sencillo</t>
        </is>
      </c>
      <c r="BU233" t="inlineStr">
        <is>
          <t>N1L132</t>
        </is>
      </c>
      <c r="BV233" t="inlineStr">
        <is>
          <t>N1L132 — km de conductor/fase aéreo rural - Trenzado - Cobre - calibre  2/0</t>
        </is>
      </c>
      <c r="DK233" t="inlineStr">
        <is>
          <t>Togo</t>
        </is>
      </c>
      <c r="DL233" t="inlineStr">
        <is>
          <t>XOF</t>
        </is>
      </c>
      <c r="DN233" t="inlineStr">
        <is>
          <t>N1C1</t>
        </is>
      </c>
      <c r="DO233" t="inlineStr">
        <is>
          <t>N1</t>
        </is>
      </c>
    </row>
    <row r="234">
      <c r="G234" t="inlineStr">
        <is>
          <t>TK</t>
        </is>
      </c>
      <c r="H234" t="inlineStr">
        <is>
          <t>Tokelau</t>
        </is>
      </c>
      <c r="BF234" t="inlineStr">
        <is>
          <t>N1C2</t>
        </is>
      </c>
      <c r="BG234" t="inlineStr">
        <is>
          <t>N1C2 — Caja para redes subterraneas tipo doble</t>
        </is>
      </c>
      <c r="BU234" t="inlineStr">
        <is>
          <t>N1C5</t>
        </is>
      </c>
      <c r="BV234" t="inlineStr">
        <is>
          <t>N1C5 — Canalización con   1 ducto</t>
        </is>
      </c>
      <c r="DK234" t="inlineStr">
        <is>
          <t>Tokelau</t>
        </is>
      </c>
      <c r="DL234" t="inlineStr">
        <is>
          <t>NZD</t>
        </is>
      </c>
      <c r="DN234" t="inlineStr">
        <is>
          <t>N1C2</t>
        </is>
      </c>
      <c r="DO234" t="inlineStr">
        <is>
          <t>N1</t>
        </is>
      </c>
    </row>
    <row r="235">
      <c r="G235" t="inlineStr">
        <is>
          <t>TO</t>
        </is>
      </c>
      <c r="H235" t="inlineStr">
        <is>
          <t>Tonga</t>
        </is>
      </c>
      <c r="BF235" t="inlineStr">
        <is>
          <t>N1C3</t>
        </is>
      </c>
      <c r="BG235" t="inlineStr">
        <is>
          <t>N1C3 — Caja para redes subterraneas tipo alumbrado público</t>
        </is>
      </c>
      <c r="BU235" t="inlineStr">
        <is>
          <t>N1C6</t>
        </is>
      </c>
      <c r="BV235" t="inlineStr">
        <is>
          <t>N1C6 — Canalización con   2 ductos</t>
        </is>
      </c>
      <c r="DK235" t="inlineStr">
        <is>
          <t>Tonga</t>
        </is>
      </c>
      <c r="DL235" t="inlineStr">
        <is>
          <t>TOP</t>
        </is>
      </c>
      <c r="DN235" t="inlineStr">
        <is>
          <t>N1C3</t>
        </is>
      </c>
      <c r="DO235" t="inlineStr">
        <is>
          <t>N1</t>
        </is>
      </c>
    </row>
    <row r="236">
      <c r="G236" t="inlineStr">
        <is>
          <t>TT</t>
        </is>
      </c>
      <c r="H236" t="inlineStr">
        <is>
          <t>Trinidad y Tobago</t>
        </is>
      </c>
      <c r="BF236" t="inlineStr">
        <is>
          <t>N1C4</t>
        </is>
      </c>
      <c r="BG236" t="inlineStr">
        <is>
          <t>N1C4 — Caja para redes subterraneas tipo teléfono</t>
        </is>
      </c>
      <c r="BU236" t="inlineStr">
        <is>
          <t>N1C7</t>
        </is>
      </c>
      <c r="BV236" t="inlineStr">
        <is>
          <t>N1C7 — Canalización con   3 ductos</t>
        </is>
      </c>
      <c r="DK236" t="inlineStr">
        <is>
          <t>Trinidad y Tobago</t>
        </is>
      </c>
      <c r="DL236" t="inlineStr">
        <is>
          <t>TTD</t>
        </is>
      </c>
      <c r="DN236" t="inlineStr">
        <is>
          <t>N1C4</t>
        </is>
      </c>
      <c r="DO236" t="inlineStr">
        <is>
          <t>N1</t>
        </is>
      </c>
    </row>
    <row r="237">
      <c r="G237" t="inlineStr">
        <is>
          <t>TM</t>
        </is>
      </c>
      <c r="H237" t="inlineStr">
        <is>
          <t>Turkmenistán</t>
        </is>
      </c>
      <c r="BF237" t="inlineStr">
        <is>
          <t>N1L1</t>
        </is>
      </c>
      <c r="BG237" t="inlineStr">
        <is>
          <t>N1L1 — km de conductor/fase  aéreo urbano - Aislado - Aluminio - calibre &lt; 6</t>
        </is>
      </c>
      <c r="BU237" t="inlineStr">
        <is>
          <t>N1C8</t>
        </is>
      </c>
      <c r="BV237" t="inlineStr">
        <is>
          <t>N1C8 — Canalización con   4 ductos</t>
        </is>
      </c>
      <c r="DK237" t="inlineStr">
        <is>
          <t>Turkmenistán</t>
        </is>
      </c>
      <c r="DL237" t="inlineStr">
        <is>
          <t>TMT</t>
        </is>
      </c>
      <c r="DN237" t="inlineStr">
        <is>
          <t>N1L1</t>
        </is>
      </c>
      <c r="DO237" t="inlineStr">
        <is>
          <t>N1</t>
        </is>
      </c>
    </row>
    <row r="238">
      <c r="G238" t="inlineStr">
        <is>
          <t>TV</t>
        </is>
      </c>
      <c r="H238" t="inlineStr">
        <is>
          <t>Tuvalu</t>
        </is>
      </c>
      <c r="BF238" t="inlineStr">
        <is>
          <t>N1L67</t>
        </is>
      </c>
      <c r="BG238" t="inlineStr">
        <is>
          <t>N1L67 — km de conductor/fase aéreo rural - Aislado - Aluminio - calibre &lt; 6</t>
        </is>
      </c>
      <c r="BU238" t="inlineStr">
        <is>
          <t>N1C9</t>
        </is>
      </c>
      <c r="BV238" t="inlineStr">
        <is>
          <t>N1C9 — Canalización con   5 ductos</t>
        </is>
      </c>
      <c r="DK238" t="inlineStr">
        <is>
          <t>Tuvalu</t>
        </is>
      </c>
      <c r="DL238" t="inlineStr">
        <is>
          <t>AUD</t>
        </is>
      </c>
      <c r="DN238" t="inlineStr">
        <is>
          <t>N1L67</t>
        </is>
      </c>
      <c r="DO238" t="inlineStr">
        <is>
          <t>N1</t>
        </is>
      </c>
    </row>
    <row r="239">
      <c r="G239" t="inlineStr">
        <is>
          <t>TN</t>
        </is>
      </c>
      <c r="H239" t="inlineStr">
        <is>
          <t>Túnez</t>
        </is>
      </c>
      <c r="BF239" t="inlineStr">
        <is>
          <t>N1L2</t>
        </is>
      </c>
      <c r="BG239" t="inlineStr">
        <is>
          <t>N1L2 — km de conductor/fase aéreo urbano aéreo urbano - Aislado - Aluminio - calibre 4</t>
        </is>
      </c>
      <c r="BU239" t="inlineStr">
        <is>
          <t>N1C10</t>
        </is>
      </c>
      <c r="BV239" t="inlineStr">
        <is>
          <t>N1C10 — Canalización con   6 ductos</t>
        </is>
      </c>
      <c r="DK239" t="inlineStr">
        <is>
          <t>Túnez</t>
        </is>
      </c>
      <c r="DL239" t="inlineStr">
        <is>
          <t>TND</t>
        </is>
      </c>
      <c r="DN239" t="inlineStr">
        <is>
          <t>N1L2</t>
        </is>
      </c>
      <c r="DO239" t="inlineStr">
        <is>
          <t>N1</t>
        </is>
      </c>
    </row>
    <row r="240">
      <c r="G240" t="inlineStr">
        <is>
          <t>UA</t>
        </is>
      </c>
      <c r="H240" t="inlineStr">
        <is>
          <t>Ucrania</t>
        </is>
      </c>
      <c r="BF240" t="inlineStr">
        <is>
          <t>N1L68</t>
        </is>
      </c>
      <c r="BG240" t="inlineStr">
        <is>
          <t>N1L68 — km de conductor/fase aéreo rural - Aislado - Aluminio - calibre 4</t>
        </is>
      </c>
      <c r="BU240" t="inlineStr">
        <is>
          <t>N1C11</t>
        </is>
      </c>
      <c r="BV240" t="inlineStr">
        <is>
          <t>N1C11 — Canalización con   7 ductos</t>
        </is>
      </c>
      <c r="DK240" t="inlineStr">
        <is>
          <t>Ucrania</t>
        </is>
      </c>
      <c r="DL240" t="inlineStr">
        <is>
          <t>UAH</t>
        </is>
      </c>
      <c r="DN240" t="inlineStr">
        <is>
          <t>N1L68</t>
        </is>
      </c>
      <c r="DO240" t="inlineStr">
        <is>
          <t>N1</t>
        </is>
      </c>
    </row>
    <row r="241">
      <c r="G241" t="inlineStr">
        <is>
          <t>UG</t>
        </is>
      </c>
      <c r="H241" t="inlineStr">
        <is>
          <t>Uganda</t>
        </is>
      </c>
      <c r="BF241" t="inlineStr">
        <is>
          <t>N1L3</t>
        </is>
      </c>
      <c r="BG241" t="inlineStr">
        <is>
          <t>N1L3 — km de conductor/fase aéreo urbano - Aislado - Aluminio - calibre 2</t>
        </is>
      </c>
      <c r="BU241" t="inlineStr">
        <is>
          <t>N1C12</t>
        </is>
      </c>
      <c r="BV241" t="inlineStr">
        <is>
          <t>N1C12 — Canalización con   8 ductos</t>
        </is>
      </c>
      <c r="DK241" t="inlineStr">
        <is>
          <t>Uganda</t>
        </is>
      </c>
      <c r="DL241" t="inlineStr">
        <is>
          <t>UGX</t>
        </is>
      </c>
      <c r="DN241" t="inlineStr">
        <is>
          <t>N1L3</t>
        </is>
      </c>
      <c r="DO241" t="inlineStr">
        <is>
          <t>N1</t>
        </is>
      </c>
    </row>
    <row r="242">
      <c r="G242" t="inlineStr">
        <is>
          <t>UY</t>
        </is>
      </c>
      <c r="H242" t="inlineStr">
        <is>
          <t>Uruguay</t>
        </is>
      </c>
      <c r="BF242" t="inlineStr">
        <is>
          <t>N1L69</t>
        </is>
      </c>
      <c r="BG242" t="inlineStr">
        <is>
          <t>N1L69 — km de conductor/fase aéreo rural - Aislado - Aluminio - calibre 2</t>
        </is>
      </c>
      <c r="BU242" t="inlineStr">
        <is>
          <t>N1C13</t>
        </is>
      </c>
      <c r="BV242" t="inlineStr">
        <is>
          <t>N1C13 — Canalización con   9 ductos</t>
        </is>
      </c>
      <c r="DK242" t="inlineStr">
        <is>
          <t>Uruguay</t>
        </is>
      </c>
      <c r="DL242" t="inlineStr">
        <is>
          <t>UYU</t>
        </is>
      </c>
      <c r="DN242" t="inlineStr">
        <is>
          <t>N1L69</t>
        </is>
      </c>
      <c r="DO242" t="inlineStr">
        <is>
          <t>N1</t>
        </is>
      </c>
    </row>
    <row r="243">
      <c r="G243" t="inlineStr">
        <is>
          <t>UZ</t>
        </is>
      </c>
      <c r="H243" t="inlineStr">
        <is>
          <t>Uzbekistán</t>
        </is>
      </c>
      <c r="BF243" t="inlineStr">
        <is>
          <t>N1L4</t>
        </is>
      </c>
      <c r="BG243" t="inlineStr">
        <is>
          <t>N1L4 — km de conductor/fase aéreo urbano - Aislado - Aluminio - calibre 1</t>
        </is>
      </c>
      <c r="BU243" t="inlineStr">
        <is>
          <t>N1C14</t>
        </is>
      </c>
      <c r="BV243" t="inlineStr">
        <is>
          <t>N1C14 — Canalización con 10 ductos</t>
        </is>
      </c>
      <c r="DK243" t="inlineStr">
        <is>
          <t>Uzbekistán</t>
        </is>
      </c>
      <c r="DL243" t="inlineStr">
        <is>
          <t>UZS</t>
        </is>
      </c>
      <c r="DN243" t="inlineStr">
        <is>
          <t>N1L4</t>
        </is>
      </c>
      <c r="DO243" t="inlineStr">
        <is>
          <t>N1</t>
        </is>
      </c>
    </row>
    <row r="244">
      <c r="G244" t="inlineStr">
        <is>
          <t>VU</t>
        </is>
      </c>
      <c r="H244" t="inlineStr">
        <is>
          <t>Vanuatu</t>
        </is>
      </c>
      <c r="BF244" t="inlineStr">
        <is>
          <t>N1L70</t>
        </is>
      </c>
      <c r="BG244" t="inlineStr">
        <is>
          <t>N1L70 — km de conductor/fase aéreo rural - Aislado - Aluminio - calibre 1</t>
        </is>
      </c>
      <c r="BU244" t="inlineStr">
        <is>
          <t>N1C15</t>
        </is>
      </c>
      <c r="BV244" t="inlineStr">
        <is>
          <t>N1C15 — Canalización con 11 ductos</t>
        </is>
      </c>
      <c r="DK244" t="inlineStr">
        <is>
          <t>Vanuatu</t>
        </is>
      </c>
      <c r="DL244" t="inlineStr">
        <is>
          <t>VUV</t>
        </is>
      </c>
      <c r="DN244" t="inlineStr">
        <is>
          <t>N1L70</t>
        </is>
      </c>
      <c r="DO244" t="inlineStr">
        <is>
          <t>N1</t>
        </is>
      </c>
    </row>
    <row r="245">
      <c r="G245" t="inlineStr">
        <is>
          <t>VE</t>
        </is>
      </c>
      <c r="H245" t="inlineStr">
        <is>
          <t>Venezuela</t>
        </is>
      </c>
      <c r="BF245" t="inlineStr">
        <is>
          <t>N1L5</t>
        </is>
      </c>
      <c r="BG245" t="inlineStr">
        <is>
          <t>N1L5 — km de conductor/fase aéreo urbano - Aislado - Aluminio - calibre  1/0</t>
        </is>
      </c>
      <c r="BU245" t="inlineStr">
        <is>
          <t>N1C16</t>
        </is>
      </c>
      <c r="BV245" t="inlineStr">
        <is>
          <t>N1C16 — Canalización con 12 ductos</t>
        </is>
      </c>
      <c r="DK245" t="inlineStr">
        <is>
          <t>Venezuela</t>
        </is>
      </c>
      <c r="DL245" t="inlineStr">
        <is>
          <t>VES</t>
        </is>
      </c>
      <c r="DN245" t="inlineStr">
        <is>
          <t>N1L5</t>
        </is>
      </c>
      <c r="DO245" t="inlineStr">
        <is>
          <t>N1</t>
        </is>
      </c>
    </row>
    <row r="246">
      <c r="G246" t="inlineStr">
        <is>
          <t>WF</t>
        </is>
      </c>
      <c r="H246" t="inlineStr">
        <is>
          <t>Wallis y Futuna</t>
        </is>
      </c>
      <c r="BF246" t="inlineStr">
        <is>
          <t>N1L71</t>
        </is>
      </c>
      <c r="BG246" t="inlineStr">
        <is>
          <t>N1L71 — km de conductor/fase aéreo rural - Aislado - Aluminio - calibre  1/0</t>
        </is>
      </c>
      <c r="BU246" t="inlineStr">
        <is>
          <t>N1C17</t>
        </is>
      </c>
      <c r="BV246" t="inlineStr">
        <is>
          <t>N1C17 — Canalización con 13 ductos</t>
        </is>
      </c>
      <c r="DK246" t="inlineStr">
        <is>
          <t>Wallis y Futuna</t>
        </is>
      </c>
      <c r="DL246" t="inlineStr">
        <is>
          <t>XPF</t>
        </is>
      </c>
      <c r="DN246" t="inlineStr">
        <is>
          <t>N1L71</t>
        </is>
      </c>
      <c r="DO246" t="inlineStr">
        <is>
          <t>N1</t>
        </is>
      </c>
    </row>
    <row r="247">
      <c r="G247" t="inlineStr">
        <is>
          <t>YE</t>
        </is>
      </c>
      <c r="H247" t="inlineStr">
        <is>
          <t>Yemen</t>
        </is>
      </c>
      <c r="BF247" t="inlineStr">
        <is>
          <t>N1L6</t>
        </is>
      </c>
      <c r="BG247" t="inlineStr">
        <is>
          <t>N1L6 — km de conductor/fase aéreo urbano - Aislado - Aluminio - calibre  2/0</t>
        </is>
      </c>
      <c r="BU247" t="inlineStr">
        <is>
          <t>N1C18</t>
        </is>
      </c>
      <c r="BV247" t="inlineStr">
        <is>
          <t>N1C18 — Canalización con 14 ductos</t>
        </is>
      </c>
      <c r="DK247" t="inlineStr">
        <is>
          <t>Yemen</t>
        </is>
      </c>
      <c r="DL247" t="inlineStr">
        <is>
          <t>YER</t>
        </is>
      </c>
      <c r="DN247" t="inlineStr">
        <is>
          <t>N1L6</t>
        </is>
      </c>
      <c r="DO247" t="inlineStr">
        <is>
          <t>N1</t>
        </is>
      </c>
    </row>
    <row r="248">
      <c r="G248" t="inlineStr">
        <is>
          <t>DJ</t>
        </is>
      </c>
      <c r="H248" t="inlineStr">
        <is>
          <t>Yibuti</t>
        </is>
      </c>
      <c r="BF248" t="inlineStr">
        <is>
          <t>N1L72</t>
        </is>
      </c>
      <c r="BG248" t="inlineStr">
        <is>
          <t>N1L72 — km de conductor/fase aéreo rural - Aislado - Aluminio - calibre  2/0</t>
        </is>
      </c>
      <c r="BU248" t="inlineStr">
        <is>
          <t>N1C19</t>
        </is>
      </c>
      <c r="BV248" t="inlineStr">
        <is>
          <t>N1C19 — Canalización con 15 ductos</t>
        </is>
      </c>
      <c r="DK248" t="inlineStr">
        <is>
          <t>Yibuti</t>
        </is>
      </c>
      <c r="DL248" t="inlineStr">
        <is>
          <t>DJF</t>
        </is>
      </c>
      <c r="DN248" t="inlineStr">
        <is>
          <t>N1L72</t>
        </is>
      </c>
      <c r="DO248" t="inlineStr">
        <is>
          <t>N1</t>
        </is>
      </c>
    </row>
    <row r="249">
      <c r="G249" t="inlineStr">
        <is>
          <t>ZM</t>
        </is>
      </c>
      <c r="H249" t="inlineStr">
        <is>
          <t>Zambia</t>
        </is>
      </c>
      <c r="BF249" t="inlineStr">
        <is>
          <t>N1L7</t>
        </is>
      </c>
      <c r="BG249" t="inlineStr">
        <is>
          <t>N1L7 — km de conductor/fase aéreo urbano - Aislado - Aluminio - calibre  3/0</t>
        </is>
      </c>
      <c r="BU249" t="inlineStr">
        <is>
          <t>N1C20</t>
        </is>
      </c>
      <c r="BV249" t="inlineStr">
        <is>
          <t>N1C20 — Canalización con 16 ductos</t>
        </is>
      </c>
      <c r="DK249" t="inlineStr">
        <is>
          <t>Zambia</t>
        </is>
      </c>
      <c r="DL249" t="inlineStr">
        <is>
          <t>ZMW</t>
        </is>
      </c>
      <c r="DN249" t="inlineStr">
        <is>
          <t>N1L7</t>
        </is>
      </c>
      <c r="DO249" t="inlineStr">
        <is>
          <t>N1</t>
        </is>
      </c>
    </row>
    <row r="250">
      <c r="G250" t="inlineStr">
        <is>
          <t>ZW</t>
        </is>
      </c>
      <c r="H250" t="inlineStr">
        <is>
          <t>Zimbabue</t>
        </is>
      </c>
      <c r="BF250" t="inlineStr">
        <is>
          <t>N1L73</t>
        </is>
      </c>
      <c r="BG250" t="inlineStr">
        <is>
          <t>N1L73 — km de conductor/fase aéreo rural - Aislado - Aluminio - calibre  3/0</t>
        </is>
      </c>
      <c r="BU250" t="inlineStr">
        <is>
          <t>N1C21</t>
        </is>
      </c>
      <c r="BV250" t="inlineStr">
        <is>
          <t>N1C21 — Canalización con 17 ductos</t>
        </is>
      </c>
      <c r="DK250" t="inlineStr">
        <is>
          <t>Zimbabue</t>
        </is>
      </c>
      <c r="DL250" t="inlineStr">
        <is>
          <t>USD</t>
        </is>
      </c>
      <c r="DN250" t="inlineStr">
        <is>
          <t>N1L73</t>
        </is>
      </c>
      <c r="DO250" t="inlineStr">
        <is>
          <t>N1</t>
        </is>
      </c>
    </row>
    <row r="251">
      <c r="BF251" t="inlineStr">
        <is>
          <t>N1L8</t>
        </is>
      </c>
      <c r="BG251" t="inlineStr">
        <is>
          <t>N1L8 — km de conductor/fase aéreo urbano - Aislado - Aluminio - calibre  4/0</t>
        </is>
      </c>
      <c r="BU251" t="inlineStr">
        <is>
          <t>N1C22</t>
        </is>
      </c>
      <c r="BV251" t="inlineStr">
        <is>
          <t>N1C22 — Canalización con 18 ductos</t>
        </is>
      </c>
      <c r="DN251" t="inlineStr">
        <is>
          <t>N1L8</t>
        </is>
      </c>
      <c r="DO251" t="inlineStr">
        <is>
          <t>N1</t>
        </is>
      </c>
    </row>
    <row r="252">
      <c r="BF252" t="inlineStr">
        <is>
          <t>N1L74</t>
        </is>
      </c>
      <c r="BG252" t="inlineStr">
        <is>
          <t>N1L74 — km de conductor/fase aéreo rural - Aislado - Aluminio - calibre  4/0</t>
        </is>
      </c>
      <c r="BU252" t="inlineStr">
        <is>
          <t>N1C23</t>
        </is>
      </c>
      <c r="BV252" t="inlineStr">
        <is>
          <t>N1C23 — Canalización con 20 ductos</t>
        </is>
      </c>
      <c r="DN252" t="inlineStr">
        <is>
          <t>N1L74</t>
        </is>
      </c>
      <c r="DO252" t="inlineStr">
        <is>
          <t>N1</t>
        </is>
      </c>
    </row>
    <row r="253">
      <c r="BF253" t="inlineStr">
        <is>
          <t>N1L9</t>
        </is>
      </c>
      <c r="BG253" t="inlineStr">
        <is>
          <t>N1L9 — km de conductor/fase aéreo urbano - Aislado - Aluminio - calibre 250</t>
        </is>
      </c>
      <c r="BU253" t="inlineStr">
        <is>
          <t>N1C24</t>
        </is>
      </c>
      <c r="BV253" t="inlineStr">
        <is>
          <t>N1C24 — Canalización con 24 ductos</t>
        </is>
      </c>
      <c r="DN253" t="inlineStr">
        <is>
          <t>N1L9</t>
        </is>
      </c>
      <c r="DO253" t="inlineStr">
        <is>
          <t>N1</t>
        </is>
      </c>
    </row>
    <row r="254">
      <c r="BF254" t="inlineStr">
        <is>
          <t>N1L75</t>
        </is>
      </c>
      <c r="BG254" t="inlineStr">
        <is>
          <t>N1L75 — km de conductor/fase aéreo rural - Aislado - Aluminio - calibre 250</t>
        </is>
      </c>
      <c r="BU254" t="inlineStr">
        <is>
          <t>OTRA</t>
        </is>
      </c>
      <c r="BV254" t="inlineStr">
        <is>
          <t>OTRA — Otra (precisar en Observaciones)</t>
        </is>
      </c>
      <c r="DN254" t="inlineStr">
        <is>
          <t>N1L75</t>
        </is>
      </c>
      <c r="DO254" t="inlineStr">
        <is>
          <t>N1</t>
        </is>
      </c>
    </row>
    <row r="255">
      <c r="BF255" t="inlineStr">
        <is>
          <t>N1L10</t>
        </is>
      </c>
      <c r="BG255" t="inlineStr">
        <is>
          <t>N1L10 — km de conductor/fase aéreo urbano - Aislado - Aluminio - calibre  6/0</t>
        </is>
      </c>
      <c r="DN255" t="inlineStr">
        <is>
          <t>N1L10</t>
        </is>
      </c>
      <c r="DO255" t="inlineStr">
        <is>
          <t>N1</t>
        </is>
      </c>
    </row>
    <row r="256">
      <c r="BF256" t="inlineStr">
        <is>
          <t>N1L76</t>
        </is>
      </c>
      <c r="BG256" t="inlineStr">
        <is>
          <t>N1L76 — km de conductor/fase aéreo rural - Aislado - Aluminio - calibre  6/0</t>
        </is>
      </c>
      <c r="DN256" t="inlineStr">
        <is>
          <t>N1L76</t>
        </is>
      </c>
      <c r="DO256" t="inlineStr">
        <is>
          <t>N1</t>
        </is>
      </c>
    </row>
    <row r="257">
      <c r="BF257" t="inlineStr">
        <is>
          <t>N1L11</t>
        </is>
      </c>
      <c r="BG257" t="inlineStr">
        <is>
          <t>N1L11 — km de conductor/fase aéreo urbano - Aislado - Aluminio - calibre 350</t>
        </is>
      </c>
      <c r="DN257" t="inlineStr">
        <is>
          <t>N1L11</t>
        </is>
      </c>
      <c r="DO257" t="inlineStr">
        <is>
          <t>N1</t>
        </is>
      </c>
    </row>
    <row r="258">
      <c r="BF258" t="inlineStr">
        <is>
          <t>N1L77</t>
        </is>
      </c>
      <c r="BG258" t="inlineStr">
        <is>
          <t>N1L77 — km de conductor/fase aéreo rural - Aislado - Aluminio - calibre 350</t>
        </is>
      </c>
      <c r="DN258" t="inlineStr">
        <is>
          <t>N1L77</t>
        </is>
      </c>
      <c r="DO258" t="inlineStr">
        <is>
          <t>N1</t>
        </is>
      </c>
    </row>
    <row r="259">
      <c r="BF259" t="inlineStr">
        <is>
          <t>N1L12</t>
        </is>
      </c>
      <c r="BG259" t="inlineStr">
        <is>
          <t>N1L12 — km de conductor/fase aéreo urbano - Aislado - Cobre - calibre 12</t>
        </is>
      </c>
      <c r="DN259" t="inlineStr">
        <is>
          <t>N1L12</t>
        </is>
      </c>
      <c r="DO259" t="inlineStr">
        <is>
          <t>N1</t>
        </is>
      </c>
    </row>
    <row r="260">
      <c r="BF260" t="inlineStr">
        <is>
          <t>N1L78</t>
        </is>
      </c>
      <c r="BG260" t="inlineStr">
        <is>
          <t>N1L78 — km de conductor/fase aéreo rural - Aislado - Cobre - calibre 12</t>
        </is>
      </c>
      <c r="DN260" t="inlineStr">
        <is>
          <t>N1L78</t>
        </is>
      </c>
      <c r="DO260" t="inlineStr">
        <is>
          <t>N1</t>
        </is>
      </c>
    </row>
    <row r="261">
      <c r="BF261" t="inlineStr">
        <is>
          <t>N1L13</t>
        </is>
      </c>
      <c r="BG261" t="inlineStr">
        <is>
          <t>N1L13 — km de conductor/faseaéreo urbano - Aislado - Cobre - calibre 10</t>
        </is>
      </c>
      <c r="DN261" t="inlineStr">
        <is>
          <t>N1L13</t>
        </is>
      </c>
      <c r="DO261" t="inlineStr">
        <is>
          <t>N1</t>
        </is>
      </c>
    </row>
    <row r="262">
      <c r="BF262" t="inlineStr">
        <is>
          <t>N1L79</t>
        </is>
      </c>
      <c r="BG262" t="inlineStr">
        <is>
          <t>N1L79 — km de conductor/fase aéreo rural - Aislado - Cobre - calibre 10</t>
        </is>
      </c>
      <c r="DN262" t="inlineStr">
        <is>
          <t>N1L79</t>
        </is>
      </c>
      <c r="DO262" t="inlineStr">
        <is>
          <t>N1</t>
        </is>
      </c>
    </row>
    <row r="263">
      <c r="BF263" t="inlineStr">
        <is>
          <t>N1L14</t>
        </is>
      </c>
      <c r="BG263" t="inlineStr">
        <is>
          <t>N1L14 — km de conductor/fase aéreo urbano - Aislado - Cobre - calibre 8</t>
        </is>
      </c>
      <c r="DN263" t="inlineStr">
        <is>
          <t>N1L14</t>
        </is>
      </c>
      <c r="DO263" t="inlineStr">
        <is>
          <t>N1</t>
        </is>
      </c>
    </row>
    <row r="264">
      <c r="BF264" t="inlineStr">
        <is>
          <t>N1L80</t>
        </is>
      </c>
      <c r="BG264" t="inlineStr">
        <is>
          <t>N1L80 — km de conductor/fase aéreo rural - Aislado - Cobre - calibre 8</t>
        </is>
      </c>
      <c r="DN264" t="inlineStr">
        <is>
          <t>N1L80</t>
        </is>
      </c>
      <c r="DO264" t="inlineStr">
        <is>
          <t>N1</t>
        </is>
      </c>
    </row>
    <row r="265">
      <c r="BF265" t="inlineStr">
        <is>
          <t>N1L15</t>
        </is>
      </c>
      <c r="BG265" t="inlineStr">
        <is>
          <t>N1L15 — km de conductor/fase aéreo urbano - Aislado - Cobre - calibre 6</t>
        </is>
      </c>
      <c r="DN265" t="inlineStr">
        <is>
          <t>N1L15</t>
        </is>
      </c>
      <c r="DO265" t="inlineStr">
        <is>
          <t>N1</t>
        </is>
      </c>
    </row>
    <row r="266">
      <c r="BF266" t="inlineStr">
        <is>
          <t>N1L81</t>
        </is>
      </c>
      <c r="BG266" t="inlineStr">
        <is>
          <t>N1L81 — km de conductor/fase aéreo rural - Aislado - Cobre - calibre 6</t>
        </is>
      </c>
      <c r="DN266" t="inlineStr">
        <is>
          <t>N1L81</t>
        </is>
      </c>
      <c r="DO266" t="inlineStr">
        <is>
          <t>N1</t>
        </is>
      </c>
    </row>
    <row r="267">
      <c r="BF267" t="inlineStr">
        <is>
          <t>N1L16</t>
        </is>
      </c>
      <c r="BG267" t="inlineStr">
        <is>
          <t>N1L16 — km de conductor/fase aéreo urbano - Aislado - Cobre - calibre 4</t>
        </is>
      </c>
      <c r="DN267" t="inlineStr">
        <is>
          <t>N1L16</t>
        </is>
      </c>
      <c r="DO267" t="inlineStr">
        <is>
          <t>N1</t>
        </is>
      </c>
    </row>
    <row r="268">
      <c r="BF268" t="inlineStr">
        <is>
          <t>N1L82</t>
        </is>
      </c>
      <c r="BG268" t="inlineStr">
        <is>
          <t>N1L82 — km de conductor/fase aéreo rural - Aislado - Cobre - calibre 4</t>
        </is>
      </c>
      <c r="DN268" t="inlineStr">
        <is>
          <t>N1L82</t>
        </is>
      </c>
      <c r="DO268" t="inlineStr">
        <is>
          <t>N1</t>
        </is>
      </c>
    </row>
    <row r="269">
      <c r="BF269" t="inlineStr">
        <is>
          <t>N1L17</t>
        </is>
      </c>
      <c r="BG269" t="inlineStr">
        <is>
          <t>N1L17 — km de conductor/fase aéreo urbano - Aislado - Cobre - calibre 2</t>
        </is>
      </c>
      <c r="DN269" t="inlineStr">
        <is>
          <t>N1L17</t>
        </is>
      </c>
      <c r="DO269" t="inlineStr">
        <is>
          <t>N1</t>
        </is>
      </c>
    </row>
    <row r="270">
      <c r="BF270" t="inlineStr">
        <is>
          <t>N1L83</t>
        </is>
      </c>
      <c r="BG270" t="inlineStr">
        <is>
          <t>N1L83 — km de conductor/fase aéreo rural - Aislado - Cobre - calibre 2</t>
        </is>
      </c>
      <c r="DN270" t="inlineStr">
        <is>
          <t>N1L83</t>
        </is>
      </c>
      <c r="DO270" t="inlineStr">
        <is>
          <t>N1</t>
        </is>
      </c>
    </row>
    <row r="271">
      <c r="BF271" t="inlineStr">
        <is>
          <t>N1L18</t>
        </is>
      </c>
      <c r="BG271" t="inlineStr">
        <is>
          <t>N1L18 — km de conductor/fase aéreo urbano - Aislado - Cobre - calibre 1</t>
        </is>
      </c>
      <c r="DN271" t="inlineStr">
        <is>
          <t>N1L18</t>
        </is>
      </c>
      <c r="DO271" t="inlineStr">
        <is>
          <t>N1</t>
        </is>
      </c>
    </row>
    <row r="272">
      <c r="BF272" t="inlineStr">
        <is>
          <t>N1L84</t>
        </is>
      </c>
      <c r="BG272" t="inlineStr">
        <is>
          <t>N1L84 — km de conductor/fase aéreo rural - Aislado - Cobre - calibre 1</t>
        </is>
      </c>
      <c r="DN272" t="inlineStr">
        <is>
          <t>N1L84</t>
        </is>
      </c>
      <c r="DO272" t="inlineStr">
        <is>
          <t>N1</t>
        </is>
      </c>
    </row>
    <row r="273">
      <c r="BF273" t="inlineStr">
        <is>
          <t>N1L19</t>
        </is>
      </c>
      <c r="BG273" t="inlineStr">
        <is>
          <t>N1L19 — km de conductor/fase aéreo urbano - Aislado - Cobre - calibre  1/0</t>
        </is>
      </c>
      <c r="DN273" t="inlineStr">
        <is>
          <t>N1L19</t>
        </is>
      </c>
      <c r="DO273" t="inlineStr">
        <is>
          <t>N1</t>
        </is>
      </c>
    </row>
    <row r="274">
      <c r="BF274" t="inlineStr">
        <is>
          <t>N1L85</t>
        </is>
      </c>
      <c r="BG274" t="inlineStr">
        <is>
          <t>N1L85 — km de conductor/fase aéreo rural - Aislado - Cobre - calibre  1/0</t>
        </is>
      </c>
      <c r="DN274" t="inlineStr">
        <is>
          <t>N1L85</t>
        </is>
      </c>
      <c r="DO274" t="inlineStr">
        <is>
          <t>N1</t>
        </is>
      </c>
    </row>
    <row r="275">
      <c r="BF275" t="inlineStr">
        <is>
          <t>N1L20</t>
        </is>
      </c>
      <c r="BG275" t="inlineStr">
        <is>
          <t>N1L20 — km de conductor/fase aéreo urbano - Aislado - Cobre - calibre  2/0</t>
        </is>
      </c>
      <c r="DN275" t="inlineStr">
        <is>
          <t>N1L20</t>
        </is>
      </c>
      <c r="DO275" t="inlineStr">
        <is>
          <t>N1</t>
        </is>
      </c>
    </row>
    <row r="276">
      <c r="BF276" t="inlineStr">
        <is>
          <t>N1L86</t>
        </is>
      </c>
      <c r="BG276" t="inlineStr">
        <is>
          <t>N1L86 — km de conductor/fase aéreo rural - Aislado - Cobre - calibre  2/0</t>
        </is>
      </c>
      <c r="DN276" t="inlineStr">
        <is>
          <t>N1L86</t>
        </is>
      </c>
      <c r="DO276" t="inlineStr">
        <is>
          <t>N1</t>
        </is>
      </c>
    </row>
    <row r="277">
      <c r="BF277" t="inlineStr">
        <is>
          <t>N1L21</t>
        </is>
      </c>
      <c r="BG277" t="inlineStr">
        <is>
          <t>N1L21 — km de conductor/fase aéreo urbano - Aislado - Cobre - calibre  3/0</t>
        </is>
      </c>
      <c r="DN277" t="inlineStr">
        <is>
          <t>N1L21</t>
        </is>
      </c>
      <c r="DO277" t="inlineStr">
        <is>
          <t>N1</t>
        </is>
      </c>
    </row>
    <row r="278">
      <c r="BF278" t="inlineStr">
        <is>
          <t>N1L87</t>
        </is>
      </c>
      <c r="BG278" t="inlineStr">
        <is>
          <t>N1L87 — km de conductor/fase aéreo rural - Aislado - Cobre - calibre  3/0</t>
        </is>
      </c>
      <c r="DN278" t="inlineStr">
        <is>
          <t>N1L87</t>
        </is>
      </c>
      <c r="DO278" t="inlineStr">
        <is>
          <t>N1</t>
        </is>
      </c>
    </row>
    <row r="279">
      <c r="BF279" t="inlineStr">
        <is>
          <t>N1L22</t>
        </is>
      </c>
      <c r="BG279" t="inlineStr">
        <is>
          <t>N1L22 — km de conductor/fase aéreo urbano - Aislado - Cobre - calibre  4/0</t>
        </is>
      </c>
      <c r="DN279" t="inlineStr">
        <is>
          <t>N1L22</t>
        </is>
      </c>
      <c r="DO279" t="inlineStr">
        <is>
          <t>N1</t>
        </is>
      </c>
    </row>
    <row r="280">
      <c r="BF280" t="inlineStr">
        <is>
          <t>N1L88</t>
        </is>
      </c>
      <c r="BG280" t="inlineStr">
        <is>
          <t>N1L88 — km de conductor/fase aéreo rural - Aislado - Cobre - calibre  4/0</t>
        </is>
      </c>
      <c r="DN280" t="inlineStr">
        <is>
          <t>N1L88</t>
        </is>
      </c>
      <c r="DO280" t="inlineStr">
        <is>
          <t>N1</t>
        </is>
      </c>
    </row>
    <row r="281">
      <c r="BF281" t="inlineStr">
        <is>
          <t>N1L23</t>
        </is>
      </c>
      <c r="BG281" t="inlineStr">
        <is>
          <t>N1L23 — km de conductor/fase aéreo urbano - Aislado - Cobre - calibre 250</t>
        </is>
      </c>
      <c r="DN281" t="inlineStr">
        <is>
          <t>N1L23</t>
        </is>
      </c>
      <c r="DO281" t="inlineStr">
        <is>
          <t>N1</t>
        </is>
      </c>
    </row>
    <row r="282">
      <c r="BF282" t="inlineStr">
        <is>
          <t>N1L89</t>
        </is>
      </c>
      <c r="BG282" t="inlineStr">
        <is>
          <t>N1L89 — km de conductor/fase aéreo rural - Aislado - Cobre - calibre 250</t>
        </is>
      </c>
      <c r="DN282" t="inlineStr">
        <is>
          <t>N1L89</t>
        </is>
      </c>
      <c r="DO282" t="inlineStr">
        <is>
          <t>N1</t>
        </is>
      </c>
    </row>
    <row r="283">
      <c r="BF283" t="inlineStr">
        <is>
          <t>N1L24</t>
        </is>
      </c>
      <c r="BG283" t="inlineStr">
        <is>
          <t>N1L24 — km de conductor/fase aéreo urbano - Aislado - Cobre - calibre  6/0</t>
        </is>
      </c>
      <c r="DN283" t="inlineStr">
        <is>
          <t>N1L24</t>
        </is>
      </c>
      <c r="DO283" t="inlineStr">
        <is>
          <t>N1</t>
        </is>
      </c>
    </row>
    <row r="284">
      <c r="BF284" t="inlineStr">
        <is>
          <t>N1L90</t>
        </is>
      </c>
      <c r="BG284" t="inlineStr">
        <is>
          <t>N1L90 — km de conductor/fase aéreo rural - Aislado - Cobre - calibre  6/0</t>
        </is>
      </c>
      <c r="DN284" t="inlineStr">
        <is>
          <t>N1L90</t>
        </is>
      </c>
      <c r="DO284" t="inlineStr">
        <is>
          <t>N1</t>
        </is>
      </c>
    </row>
    <row r="285">
      <c r="BF285" t="inlineStr">
        <is>
          <t>N1L25</t>
        </is>
      </c>
      <c r="BG285" t="inlineStr">
        <is>
          <t>N1L25 — km de conductor/fase aéreo urbano - Aislado - Cobre - calibre 350</t>
        </is>
      </c>
      <c r="DN285" t="inlineStr">
        <is>
          <t>N1L25</t>
        </is>
      </c>
      <c r="DO285" t="inlineStr">
        <is>
          <t>N1</t>
        </is>
      </c>
    </row>
    <row r="286">
      <c r="BF286" t="inlineStr">
        <is>
          <t>N1L91</t>
        </is>
      </c>
      <c r="BG286" t="inlineStr">
        <is>
          <t>N1L91 — km de conductor/fase aéreo rural - Aislado - Cobre - calibre 350</t>
        </is>
      </c>
      <c r="DN286" t="inlineStr">
        <is>
          <t>N1L91</t>
        </is>
      </c>
      <c r="DO286" t="inlineStr">
        <is>
          <t>N1</t>
        </is>
      </c>
    </row>
    <row r="287">
      <c r="BF287" t="inlineStr">
        <is>
          <t>N1L26</t>
        </is>
      </c>
      <c r="BG287" t="inlineStr">
        <is>
          <t>N1L26 — km de conductor/fase aéreo urbano - Aislado - Cobre - calibre 400</t>
        </is>
      </c>
      <c r="DN287" t="inlineStr">
        <is>
          <t>N1L26</t>
        </is>
      </c>
      <c r="DO287" t="inlineStr">
        <is>
          <t>N1</t>
        </is>
      </c>
    </row>
    <row r="288">
      <c r="BF288" t="inlineStr">
        <is>
          <t>N1L92</t>
        </is>
      </c>
      <c r="BG288" t="inlineStr">
        <is>
          <t>N1L92 — km de conductor/fase aéreo rural - Aislado - Cobre - calibre 400</t>
        </is>
      </c>
      <c r="DN288" t="inlineStr">
        <is>
          <t>N1L92</t>
        </is>
      </c>
      <c r="DO288" t="inlineStr">
        <is>
          <t>N1</t>
        </is>
      </c>
    </row>
    <row r="289">
      <c r="BF289" t="inlineStr">
        <is>
          <t>N1L27</t>
        </is>
      </c>
      <c r="BG289" t="inlineStr">
        <is>
          <t>N1L27 — km de conductor/fase aéreo urbano - Aislado - Cobre - calibre 500</t>
        </is>
      </c>
      <c r="DN289" t="inlineStr">
        <is>
          <t>N1L27</t>
        </is>
      </c>
      <c r="DO289" t="inlineStr">
        <is>
          <t>N1</t>
        </is>
      </c>
    </row>
    <row r="290">
      <c r="BF290" t="inlineStr">
        <is>
          <t>N1L93</t>
        </is>
      </c>
      <c r="BG290" t="inlineStr">
        <is>
          <t>N1L93 — km de conductor/fase aéreo rural - Aislado - Cobre - calibre 500</t>
        </is>
      </c>
      <c r="DN290" t="inlineStr">
        <is>
          <t>N1L93</t>
        </is>
      </c>
      <c r="DO290" t="inlineStr">
        <is>
          <t>N1</t>
        </is>
      </c>
    </row>
    <row r="291">
      <c r="BF291" t="inlineStr">
        <is>
          <t>N1L28</t>
        </is>
      </c>
      <c r="BG291" t="inlineStr">
        <is>
          <t>N1L28 — km de conductor/faseConductor aéreo urbano - Desnudo - Aluminio - calibre 14</t>
        </is>
      </c>
      <c r="DN291" t="inlineStr">
        <is>
          <t>N1L28</t>
        </is>
      </c>
      <c r="DO291" t="inlineStr">
        <is>
          <t>N1</t>
        </is>
      </c>
    </row>
    <row r="292">
      <c r="BF292" t="inlineStr">
        <is>
          <t>N1L94</t>
        </is>
      </c>
      <c r="BG292" t="inlineStr">
        <is>
          <t>N1L94 — km de conductor/fase aéreo rural - Desnudo - Aluminio - calibre 14</t>
        </is>
      </c>
      <c r="DN292" t="inlineStr">
        <is>
          <t>N1L94</t>
        </is>
      </c>
      <c r="DO292" t="inlineStr">
        <is>
          <t>N1</t>
        </is>
      </c>
    </row>
    <row r="293">
      <c r="BF293" t="inlineStr">
        <is>
          <t>N1L29</t>
        </is>
      </c>
      <c r="BG293" t="inlineStr">
        <is>
          <t>N1L29 — km de conductor/fase aéreo urbano - Desnudo - Aluminio - calibre 12</t>
        </is>
      </c>
      <c r="DN293" t="inlineStr">
        <is>
          <t>N1L29</t>
        </is>
      </c>
      <c r="DO293" t="inlineStr">
        <is>
          <t>N1</t>
        </is>
      </c>
    </row>
    <row r="294">
      <c r="BF294" t="inlineStr">
        <is>
          <t>N1L95</t>
        </is>
      </c>
      <c r="BG294" t="inlineStr">
        <is>
          <t>N1L95 — km de conductor/fase aéreo rural - Desnudo - Aluminio - calibre 12</t>
        </is>
      </c>
      <c r="DN294" t="inlineStr">
        <is>
          <t>N1L95</t>
        </is>
      </c>
      <c r="DO294" t="inlineStr">
        <is>
          <t>N1</t>
        </is>
      </c>
    </row>
    <row r="295">
      <c r="BF295" t="inlineStr">
        <is>
          <t>N1L30</t>
        </is>
      </c>
      <c r="BG295" t="inlineStr">
        <is>
          <t>N1L30 — km de conductor/fase aéreo urbano - Desnudo - Aluminio - calibre 10</t>
        </is>
      </c>
      <c r="DN295" t="inlineStr">
        <is>
          <t>N1L30</t>
        </is>
      </c>
      <c r="DO295" t="inlineStr">
        <is>
          <t>N1</t>
        </is>
      </c>
    </row>
    <row r="296">
      <c r="BF296" t="inlineStr">
        <is>
          <t>N1L96</t>
        </is>
      </c>
      <c r="BG296" t="inlineStr">
        <is>
          <t>N1L96 — km de conductor/fase aéreo rural - Desnudo - Aluminio - calibre 10</t>
        </is>
      </c>
      <c r="DN296" t="inlineStr">
        <is>
          <t>N1L96</t>
        </is>
      </c>
      <c r="DO296" t="inlineStr">
        <is>
          <t>N1</t>
        </is>
      </c>
    </row>
    <row r="297">
      <c r="BF297" t="inlineStr">
        <is>
          <t>N1L31</t>
        </is>
      </c>
      <c r="BG297" t="inlineStr">
        <is>
          <t>N1L31 — km de conductor/fase aéreo urbano - Desnudo - Aluminio - calibre 8</t>
        </is>
      </c>
      <c r="DN297" t="inlineStr">
        <is>
          <t>N1L31</t>
        </is>
      </c>
      <c r="DO297" t="inlineStr">
        <is>
          <t>N1</t>
        </is>
      </c>
    </row>
    <row r="298">
      <c r="BF298" t="inlineStr">
        <is>
          <t>N1L97</t>
        </is>
      </c>
      <c r="BG298" t="inlineStr">
        <is>
          <t>N1L97 — km de conductor/fase aéreo rural - Desnudo - Aluminio - calibre 8</t>
        </is>
      </c>
      <c r="DN298" t="inlineStr">
        <is>
          <t>N1L97</t>
        </is>
      </c>
      <c r="DO298" t="inlineStr">
        <is>
          <t>N1</t>
        </is>
      </c>
    </row>
    <row r="299">
      <c r="BF299" t="inlineStr">
        <is>
          <t>N1L32</t>
        </is>
      </c>
      <c r="BG299" t="inlineStr">
        <is>
          <t>N1L32 — km de conductor/fase aéreo urbano - Desnudo - Aluminio - calibre 6</t>
        </is>
      </c>
      <c r="DN299" t="inlineStr">
        <is>
          <t>N1L32</t>
        </is>
      </c>
      <c r="DO299" t="inlineStr">
        <is>
          <t>N1</t>
        </is>
      </c>
    </row>
    <row r="300">
      <c r="BF300" t="inlineStr">
        <is>
          <t>N1L98</t>
        </is>
      </c>
      <c r="BG300" t="inlineStr">
        <is>
          <t>N1L98 — km de conductor/fase aéreo rural - Desnudo - Aluminio - calibre 6</t>
        </is>
      </c>
      <c r="DN300" t="inlineStr">
        <is>
          <t>N1L98</t>
        </is>
      </c>
      <c r="DO300" t="inlineStr">
        <is>
          <t>N1</t>
        </is>
      </c>
    </row>
    <row r="301">
      <c r="BF301" t="inlineStr">
        <is>
          <t>N1L33</t>
        </is>
      </c>
      <c r="BG301" t="inlineStr">
        <is>
          <t>N1L33 — km de conductor/fase aéreo urbano - Desnudo - Aluminio - calibre 4</t>
        </is>
      </c>
      <c r="DN301" t="inlineStr">
        <is>
          <t>N1L33</t>
        </is>
      </c>
      <c r="DO301" t="inlineStr">
        <is>
          <t>N1</t>
        </is>
      </c>
    </row>
    <row r="302">
      <c r="BF302" t="inlineStr">
        <is>
          <t>N1L99</t>
        </is>
      </c>
      <c r="BG302" t="inlineStr">
        <is>
          <t>N1L99 — km de conductor/fase aéreo rural - Desnudo - Aluminio - calibre 4</t>
        </is>
      </c>
      <c r="DN302" t="inlineStr">
        <is>
          <t>N1L99</t>
        </is>
      </c>
      <c r="DO302" t="inlineStr">
        <is>
          <t>N1</t>
        </is>
      </c>
    </row>
    <row r="303">
      <c r="BF303" t="inlineStr">
        <is>
          <t>N1L34</t>
        </is>
      </c>
      <c r="BG303" t="inlineStr">
        <is>
          <t>N1L34 — km de conductor/fase aéreo urbano - Desnudo - Aluminio - calibre 2</t>
        </is>
      </c>
      <c r="DN303" t="inlineStr">
        <is>
          <t>N1L34</t>
        </is>
      </c>
      <c r="DO303" t="inlineStr">
        <is>
          <t>N1</t>
        </is>
      </c>
    </row>
    <row r="304">
      <c r="BF304" t="inlineStr">
        <is>
          <t>N1L100</t>
        </is>
      </c>
      <c r="BG304" t="inlineStr">
        <is>
          <t>N1L100 — km de conductor/fase aéreo rural - Desnudo - Aluminio - calibre 2</t>
        </is>
      </c>
      <c r="DN304" t="inlineStr">
        <is>
          <t>N1L100</t>
        </is>
      </c>
      <c r="DO304" t="inlineStr">
        <is>
          <t>N1</t>
        </is>
      </c>
    </row>
    <row r="305">
      <c r="BF305" t="inlineStr">
        <is>
          <t>N1L35</t>
        </is>
      </c>
      <c r="BG305" t="inlineStr">
        <is>
          <t>N1L35 — km de conductor/fase aéreo urbano - Desnudo - Aluminio - calibre 1</t>
        </is>
      </c>
      <c r="DN305" t="inlineStr">
        <is>
          <t>N1L35</t>
        </is>
      </c>
      <c r="DO305" t="inlineStr">
        <is>
          <t>N1</t>
        </is>
      </c>
    </row>
    <row r="306">
      <c r="BF306" t="inlineStr">
        <is>
          <t>N1L101</t>
        </is>
      </c>
      <c r="BG306" t="inlineStr">
        <is>
          <t>N1L101 — km de conductor/fase aéreo rural - Desnudo - Aluminio - calibre 1</t>
        </is>
      </c>
      <c r="DN306" t="inlineStr">
        <is>
          <t>N1L101</t>
        </is>
      </c>
      <c r="DO306" t="inlineStr">
        <is>
          <t>N1</t>
        </is>
      </c>
    </row>
    <row r="307">
      <c r="BF307" t="inlineStr">
        <is>
          <t>N1L36</t>
        </is>
      </c>
      <c r="BG307" t="inlineStr">
        <is>
          <t>N1L36 — km de conductor/fase aéreo urbano - Desnudo - Aluminio - calibre  1/0</t>
        </is>
      </c>
      <c r="DN307" t="inlineStr">
        <is>
          <t>N1L36</t>
        </is>
      </c>
      <c r="DO307" t="inlineStr">
        <is>
          <t>N1</t>
        </is>
      </c>
    </row>
    <row r="308">
      <c r="BF308" t="inlineStr">
        <is>
          <t>N1L102</t>
        </is>
      </c>
      <c r="BG308" t="inlineStr">
        <is>
          <t>N1L102 — km de conductor/fase aéreo rural - Desnudo - Aluminio - calibre  1/0</t>
        </is>
      </c>
      <c r="DN308" t="inlineStr">
        <is>
          <t>N1L102</t>
        </is>
      </c>
      <c r="DO308" t="inlineStr">
        <is>
          <t>N1</t>
        </is>
      </c>
    </row>
    <row r="309">
      <c r="BF309" t="inlineStr">
        <is>
          <t>N1L37</t>
        </is>
      </c>
      <c r="BG309" t="inlineStr">
        <is>
          <t>N1L37 — km de conductor/fase aéreo urbano - Desnudo - Aluminio - calibre  2/0</t>
        </is>
      </c>
      <c r="DN309" t="inlineStr">
        <is>
          <t>N1L37</t>
        </is>
      </c>
      <c r="DO309" t="inlineStr">
        <is>
          <t>N1</t>
        </is>
      </c>
    </row>
    <row r="310">
      <c r="BF310" t="inlineStr">
        <is>
          <t>N1L103</t>
        </is>
      </c>
      <c r="BG310" t="inlineStr">
        <is>
          <t>N1L103 — km de conductor/fase aéreo rural - Desnudo - Aluminio - calibre  2/0</t>
        </is>
      </c>
      <c r="DN310" t="inlineStr">
        <is>
          <t>N1L103</t>
        </is>
      </c>
      <c r="DO310" t="inlineStr">
        <is>
          <t>N1</t>
        </is>
      </c>
    </row>
    <row r="311">
      <c r="BF311" t="inlineStr">
        <is>
          <t>N1L38</t>
        </is>
      </c>
      <c r="BG311" t="inlineStr">
        <is>
          <t>N1L38 — km de conductor/fase aéreo urbano - Desnudo - Aluminio - calibre  3/0</t>
        </is>
      </c>
      <c r="DN311" t="inlineStr">
        <is>
          <t>N1L38</t>
        </is>
      </c>
      <c r="DO311" t="inlineStr">
        <is>
          <t>N1</t>
        </is>
      </c>
    </row>
    <row r="312">
      <c r="BF312" t="inlineStr">
        <is>
          <t>N1L104</t>
        </is>
      </c>
      <c r="BG312" t="inlineStr">
        <is>
          <t>N1L104 — km de conductor/fase aéreo rural - Desnudo - Aluminio - calibre  3/0</t>
        </is>
      </c>
      <c r="DN312" t="inlineStr">
        <is>
          <t>N1L104</t>
        </is>
      </c>
      <c r="DO312" t="inlineStr">
        <is>
          <t>N1</t>
        </is>
      </c>
    </row>
    <row r="313">
      <c r="BF313" t="inlineStr">
        <is>
          <t>N1L39</t>
        </is>
      </c>
      <c r="BG313" t="inlineStr">
        <is>
          <t>N1L39 — km de conductor/fase aéreo urbano - Desnudo - Aluminio - calibre  4/0</t>
        </is>
      </c>
      <c r="DN313" t="inlineStr">
        <is>
          <t>N1L39</t>
        </is>
      </c>
      <c r="DO313" t="inlineStr">
        <is>
          <t>N1</t>
        </is>
      </c>
    </row>
    <row r="314">
      <c r="BF314" t="inlineStr">
        <is>
          <t>N1L105</t>
        </is>
      </c>
      <c r="BG314" t="inlineStr">
        <is>
          <t>N1L105 — km de conductor/fase aéreo rural - Desnudo - Aluminio - calibre  4/0</t>
        </is>
      </c>
      <c r="DN314" t="inlineStr">
        <is>
          <t>N1L105</t>
        </is>
      </c>
      <c r="DO314" t="inlineStr">
        <is>
          <t>N1</t>
        </is>
      </c>
    </row>
    <row r="315">
      <c r="BF315" t="inlineStr">
        <is>
          <t>N1L40</t>
        </is>
      </c>
      <c r="BG315" t="inlineStr">
        <is>
          <t>N1L40 — km de conductor/fase aéreo urbano - Desnudo - Aluminio - calibre  6/0</t>
        </is>
      </c>
      <c r="DN315" t="inlineStr">
        <is>
          <t>N1L40</t>
        </is>
      </c>
      <c r="DO315" t="inlineStr">
        <is>
          <t>N1</t>
        </is>
      </c>
    </row>
    <row r="316">
      <c r="BF316" t="inlineStr">
        <is>
          <t>N1L106</t>
        </is>
      </c>
      <c r="BG316" t="inlineStr">
        <is>
          <t>N1L106 — km de conductor/fase aéreo rural - Desnudo - Aluminio - calibre  6/0</t>
        </is>
      </c>
      <c r="DN316" t="inlineStr">
        <is>
          <t>N1L106</t>
        </is>
      </c>
      <c r="DO316" t="inlineStr">
        <is>
          <t>N1</t>
        </is>
      </c>
    </row>
    <row r="317">
      <c r="BF317" t="inlineStr">
        <is>
          <t>N1L41</t>
        </is>
      </c>
      <c r="BG317" t="inlineStr">
        <is>
          <t>N1L41 — km de conductor/faseConductor aéreo urbano - Desnudo - Aluminio - calibre 180</t>
        </is>
      </c>
      <c r="DN317" t="inlineStr">
        <is>
          <t>N1L41</t>
        </is>
      </c>
      <c r="DO317" t="inlineStr">
        <is>
          <t>N1</t>
        </is>
      </c>
    </row>
    <row r="318">
      <c r="BF318" t="inlineStr">
        <is>
          <t>N1L107</t>
        </is>
      </c>
      <c r="BG318" t="inlineStr">
        <is>
          <t>N1L107 — km de conductor/fase aéreo rural - Desnudo - Aluminio - calibre 180</t>
        </is>
      </c>
      <c r="DN318" t="inlineStr">
        <is>
          <t>N1L107</t>
        </is>
      </c>
      <c r="DO318" t="inlineStr">
        <is>
          <t>N1</t>
        </is>
      </c>
    </row>
    <row r="319">
      <c r="BF319" t="inlineStr">
        <is>
          <t>N1L42</t>
        </is>
      </c>
      <c r="BG319" t="inlineStr">
        <is>
          <t>N1L42 — km de conductor/fase aéreo urbano - Desnudo - Aluminio - calibre 336</t>
        </is>
      </c>
      <c r="DN319" t="inlineStr">
        <is>
          <t>N1L42</t>
        </is>
      </c>
      <c r="DO319" t="inlineStr">
        <is>
          <t>N1</t>
        </is>
      </c>
    </row>
    <row r="320">
      <c r="BF320" t="inlineStr">
        <is>
          <t>N1L108</t>
        </is>
      </c>
      <c r="BG320" t="inlineStr">
        <is>
          <t>N1L108 — km de conductor/fase aéreo rural - Desnudo - Aluminio - calibre 336</t>
        </is>
      </c>
      <c r="DN320" t="inlineStr">
        <is>
          <t>N1L108</t>
        </is>
      </c>
      <c r="DO320" t="inlineStr">
        <is>
          <t>N1</t>
        </is>
      </c>
    </row>
    <row r="321">
      <c r="BF321" t="inlineStr">
        <is>
          <t>N1L43</t>
        </is>
      </c>
      <c r="BG321" t="inlineStr">
        <is>
          <t>N1L43 — km de conductor/fase aéreo urbano - Desnudo - Cobre - calibre &lt; 10</t>
        </is>
      </c>
      <c r="DN321" t="inlineStr">
        <is>
          <t>N1L43</t>
        </is>
      </c>
      <c r="DO321" t="inlineStr">
        <is>
          <t>N1</t>
        </is>
      </c>
    </row>
    <row r="322">
      <c r="BF322" t="inlineStr">
        <is>
          <t>N1L109</t>
        </is>
      </c>
      <c r="BG322" t="inlineStr">
        <is>
          <t>N1L109 — km de conductor/fase aéreo rural - Desnudo - Cobre - calibre &lt; 10</t>
        </is>
      </c>
      <c r="DN322" t="inlineStr">
        <is>
          <t>N1L109</t>
        </is>
      </c>
      <c r="DO322" t="inlineStr">
        <is>
          <t>N1</t>
        </is>
      </c>
    </row>
    <row r="323">
      <c r="BF323" t="inlineStr">
        <is>
          <t>N1L44</t>
        </is>
      </c>
      <c r="BG323" t="inlineStr">
        <is>
          <t>N1L44 — km de conductor/fase aéreo urbano - Desnudo - Cobre - calibre 8</t>
        </is>
      </c>
      <c r="DN323" t="inlineStr">
        <is>
          <t>N1L44</t>
        </is>
      </c>
      <c r="DO323" t="inlineStr">
        <is>
          <t>N1</t>
        </is>
      </c>
    </row>
    <row r="324">
      <c r="BF324" t="inlineStr">
        <is>
          <t>N1L110</t>
        </is>
      </c>
      <c r="BG324" t="inlineStr">
        <is>
          <t>N1L110 — km de conductor/fase aéreo rural - Desnudo - Cobre - calibre 8</t>
        </is>
      </c>
      <c r="DN324" t="inlineStr">
        <is>
          <t>N1L110</t>
        </is>
      </c>
      <c r="DO324" t="inlineStr">
        <is>
          <t>N1</t>
        </is>
      </c>
    </row>
    <row r="325">
      <c r="BF325" t="inlineStr">
        <is>
          <t>N1L45</t>
        </is>
      </c>
      <c r="BG325" t="inlineStr">
        <is>
          <t>N1L45 — km de conductor/fase aéreo urbano - Desnudo - Cobre - calibre 6</t>
        </is>
      </c>
      <c r="DN325" t="inlineStr">
        <is>
          <t>N1L45</t>
        </is>
      </c>
      <c r="DO325" t="inlineStr">
        <is>
          <t>N1</t>
        </is>
      </c>
    </row>
    <row r="326">
      <c r="BF326" t="inlineStr">
        <is>
          <t>N1L111</t>
        </is>
      </c>
      <c r="BG326" t="inlineStr">
        <is>
          <t>N1L111 — km de conductor/fase aéreo rural - Desnudo - Cobre - calibre 6</t>
        </is>
      </c>
      <c r="DN326" t="inlineStr">
        <is>
          <t>N1L111</t>
        </is>
      </c>
      <c r="DO326" t="inlineStr">
        <is>
          <t>N1</t>
        </is>
      </c>
    </row>
    <row r="327">
      <c r="BF327" t="inlineStr">
        <is>
          <t>N1L46</t>
        </is>
      </c>
      <c r="BG327" t="inlineStr">
        <is>
          <t>N1L46 — km de conductor/fase aéreo urbano - Desnudo - Cobre - calibre 4</t>
        </is>
      </c>
      <c r="DN327" t="inlineStr">
        <is>
          <t>N1L46</t>
        </is>
      </c>
      <c r="DO327" t="inlineStr">
        <is>
          <t>N1</t>
        </is>
      </c>
    </row>
    <row r="328">
      <c r="BF328" t="inlineStr">
        <is>
          <t>N1L112</t>
        </is>
      </c>
      <c r="BG328" t="inlineStr">
        <is>
          <t>N1L112 — km de conductor/fase aéreo rural - Desnudo - Cobre - calibre 4</t>
        </is>
      </c>
      <c r="DN328" t="inlineStr">
        <is>
          <t>N1L112</t>
        </is>
      </c>
      <c r="DO328" t="inlineStr">
        <is>
          <t>N1</t>
        </is>
      </c>
    </row>
    <row r="329">
      <c r="BF329" t="inlineStr">
        <is>
          <t>N1L47</t>
        </is>
      </c>
      <c r="BG329" t="inlineStr">
        <is>
          <t>N1L47 — km de conductor/fase aéreo urbano - Desnudo - Cobre - calibre 2</t>
        </is>
      </c>
      <c r="DN329" t="inlineStr">
        <is>
          <t>N1L47</t>
        </is>
      </c>
      <c r="DO329" t="inlineStr">
        <is>
          <t>N1</t>
        </is>
      </c>
    </row>
    <row r="330">
      <c r="BF330" t="inlineStr">
        <is>
          <t>N1L113</t>
        </is>
      </c>
      <c r="BG330" t="inlineStr">
        <is>
          <t>N1L113 — km de conductor/fase aéreo rural - Desnudo - Cobre - calibre 2</t>
        </is>
      </c>
      <c r="DN330" t="inlineStr">
        <is>
          <t>N1L113</t>
        </is>
      </c>
      <c r="DO330" t="inlineStr">
        <is>
          <t>N1</t>
        </is>
      </c>
    </row>
    <row r="331">
      <c r="BF331" t="inlineStr">
        <is>
          <t>N1L48</t>
        </is>
      </c>
      <c r="BG331" t="inlineStr">
        <is>
          <t>N1L48 — km de conductor/fase aéreo urbano - Desnudo - Cobre - calibre 1</t>
        </is>
      </c>
      <c r="DN331" t="inlineStr">
        <is>
          <t>N1L48</t>
        </is>
      </c>
      <c r="DO331" t="inlineStr">
        <is>
          <t>N1</t>
        </is>
      </c>
    </row>
    <row r="332">
      <c r="BF332" t="inlineStr">
        <is>
          <t>N1L114</t>
        </is>
      </c>
      <c r="BG332" t="inlineStr">
        <is>
          <t>N1L114 — km de conductor/fase aéreo rural - Desnudo - Cobre - calibre 1</t>
        </is>
      </c>
      <c r="DN332" t="inlineStr">
        <is>
          <t>N1L114</t>
        </is>
      </c>
      <c r="DO332" t="inlineStr">
        <is>
          <t>N1</t>
        </is>
      </c>
    </row>
    <row r="333">
      <c r="BF333" t="inlineStr">
        <is>
          <t>N1L49</t>
        </is>
      </c>
      <c r="BG333" t="inlineStr">
        <is>
          <t>N1L49 — km de conductor/fase aéreo urbano - Desnudo - Cobre - calibre  1/0</t>
        </is>
      </c>
      <c r="DN333" t="inlineStr">
        <is>
          <t>N1L49</t>
        </is>
      </c>
      <c r="DO333" t="inlineStr">
        <is>
          <t>N1</t>
        </is>
      </c>
    </row>
    <row r="334">
      <c r="BF334" t="inlineStr">
        <is>
          <t>N1L115</t>
        </is>
      </c>
      <c r="BG334" t="inlineStr">
        <is>
          <t>N1L115 — km de conductor/fase aéreo rural - Desnudo - Cobre - calibre  1/0</t>
        </is>
      </c>
      <c r="DN334" t="inlineStr">
        <is>
          <t>N1L115</t>
        </is>
      </c>
      <c r="DO334" t="inlineStr">
        <is>
          <t>N1</t>
        </is>
      </c>
    </row>
    <row r="335">
      <c r="BF335" t="inlineStr">
        <is>
          <t>N1L50</t>
        </is>
      </c>
      <c r="BG335" t="inlineStr">
        <is>
          <t>N1L50 — km de conductor/fase aéreo urbano - Desnudo - Cobre - calibre  2/0</t>
        </is>
      </c>
      <c r="DN335" t="inlineStr">
        <is>
          <t>N1L50</t>
        </is>
      </c>
      <c r="DO335" t="inlineStr">
        <is>
          <t>N1</t>
        </is>
      </c>
    </row>
    <row r="336">
      <c r="BF336" t="inlineStr">
        <is>
          <t>N1L116</t>
        </is>
      </c>
      <c r="BG336" t="inlineStr">
        <is>
          <t>N1L116 — km de conductor/fase aéreo rural - Desnudo - Cobre - calibre  2/0</t>
        </is>
      </c>
      <c r="DN336" t="inlineStr">
        <is>
          <t>N1L116</t>
        </is>
      </c>
      <c r="DO336" t="inlineStr">
        <is>
          <t>N1</t>
        </is>
      </c>
    </row>
    <row r="337">
      <c r="BF337" t="inlineStr">
        <is>
          <t>N1L51</t>
        </is>
      </c>
      <c r="BG337" t="inlineStr">
        <is>
          <t>N1L51 — km de conductor/fase aéreo urbano - Desnudo - Cobre - calibre  6/0</t>
        </is>
      </c>
      <c r="DN337" t="inlineStr">
        <is>
          <t>N1L51</t>
        </is>
      </c>
      <c r="DO337" t="inlineStr">
        <is>
          <t>N1</t>
        </is>
      </c>
    </row>
    <row r="338">
      <c r="BF338" t="inlineStr">
        <is>
          <t>N1L117</t>
        </is>
      </c>
      <c r="BG338" t="inlineStr">
        <is>
          <t>N1L117 — km de conductor/fase aéreo rural - Desnudo - Cobre - calibre  6/0</t>
        </is>
      </c>
      <c r="DN338" t="inlineStr">
        <is>
          <t>N1L117</t>
        </is>
      </c>
      <c r="DO338" t="inlineStr">
        <is>
          <t>N1</t>
        </is>
      </c>
    </row>
    <row r="339">
      <c r="BF339" t="inlineStr">
        <is>
          <t>N1L52</t>
        </is>
      </c>
      <c r="BG339" t="inlineStr">
        <is>
          <t>N1L52 — km de conductor/fase aéreo urbano - Desnudo - Cobre - calibre 750</t>
        </is>
      </c>
      <c r="DN339" t="inlineStr">
        <is>
          <t>N1L52</t>
        </is>
      </c>
      <c r="DO339" t="inlineStr">
        <is>
          <t>N1</t>
        </is>
      </c>
    </row>
    <row r="340">
      <c r="BF340" t="inlineStr">
        <is>
          <t>N1L118</t>
        </is>
      </c>
      <c r="BG340" t="inlineStr">
        <is>
          <t>N1L118 — km de conductor/fase aéreo rural - Desnudo - Cobre - calibre 750</t>
        </is>
      </c>
      <c r="DN340" t="inlineStr">
        <is>
          <t>N1L118</t>
        </is>
      </c>
      <c r="DO340" t="inlineStr">
        <is>
          <t>N1</t>
        </is>
      </c>
    </row>
    <row r="341">
      <c r="BF341" t="inlineStr">
        <is>
          <t>N1L53</t>
        </is>
      </c>
      <c r="BG341" t="inlineStr">
        <is>
          <t>N1L53 — km de conductor/fase aéreo urbano - Trenzado - Aluminio - calibre &lt; 6</t>
        </is>
      </c>
      <c r="DN341" t="inlineStr">
        <is>
          <t>N1L53</t>
        </is>
      </c>
      <c r="DO341" t="inlineStr">
        <is>
          <t>N1</t>
        </is>
      </c>
    </row>
    <row r="342">
      <c r="BF342" t="inlineStr">
        <is>
          <t>N1L119</t>
        </is>
      </c>
      <c r="BG342" t="inlineStr">
        <is>
          <t>N1L119 — km de conductor/fase aéreo rural - Trenzado - Aluminio - calibre &lt; 6</t>
        </is>
      </c>
      <c r="DN342" t="inlineStr">
        <is>
          <t>N1L119</t>
        </is>
      </c>
      <c r="DO342" t="inlineStr">
        <is>
          <t>N1</t>
        </is>
      </c>
    </row>
    <row r="343">
      <c r="BF343" t="inlineStr">
        <is>
          <t>N1L54</t>
        </is>
      </c>
      <c r="BG343" t="inlineStr">
        <is>
          <t>N1L54 — km de conductor/fase aéreo urbano - Trenzado - Aluminio - calibre 4</t>
        </is>
      </c>
      <c r="DN343" t="inlineStr">
        <is>
          <t>N1L54</t>
        </is>
      </c>
      <c r="DO343" t="inlineStr">
        <is>
          <t>N1</t>
        </is>
      </c>
    </row>
    <row r="344">
      <c r="BF344" t="inlineStr">
        <is>
          <t>N1L120</t>
        </is>
      </c>
      <c r="BG344" t="inlineStr">
        <is>
          <t>N1L120 — km de conductor/fase aéreo rural - Trenzado - Aluminio - calibre 4</t>
        </is>
      </c>
      <c r="DN344" t="inlineStr">
        <is>
          <t>N1L120</t>
        </is>
      </c>
      <c r="DO344" t="inlineStr">
        <is>
          <t>N1</t>
        </is>
      </c>
    </row>
    <row r="345">
      <c r="BF345" t="inlineStr">
        <is>
          <t>N1L55</t>
        </is>
      </c>
      <c r="BG345" t="inlineStr">
        <is>
          <t>N1L55 — km de conductor/fase aéreo urbano - Trenzado - Aluminio - calibre 2</t>
        </is>
      </c>
      <c r="DN345" t="inlineStr">
        <is>
          <t>N1L55</t>
        </is>
      </c>
      <c r="DO345" t="inlineStr">
        <is>
          <t>N1</t>
        </is>
      </c>
    </row>
    <row r="346">
      <c r="BF346" t="inlineStr">
        <is>
          <t>N1L121</t>
        </is>
      </c>
      <c r="BG346" t="inlineStr">
        <is>
          <t>N1L121 — km de conductor/fase aéreo rural - Trenzado - Aluminio - calibre 2</t>
        </is>
      </c>
      <c r="DN346" t="inlineStr">
        <is>
          <t>N1L121</t>
        </is>
      </c>
      <c r="DO346" t="inlineStr">
        <is>
          <t>N1</t>
        </is>
      </c>
    </row>
    <row r="347">
      <c r="BF347" t="inlineStr">
        <is>
          <t>N1L56</t>
        </is>
      </c>
      <c r="BG347" t="inlineStr">
        <is>
          <t>N1L56 — km de conductor/fase aéreo urbano - Trenzado - Aluminio - calibre  1/0</t>
        </is>
      </c>
      <c r="DN347" t="inlineStr">
        <is>
          <t>N1L56</t>
        </is>
      </c>
      <c r="DO347" t="inlineStr">
        <is>
          <t>N1</t>
        </is>
      </c>
    </row>
    <row r="348">
      <c r="BF348" t="inlineStr">
        <is>
          <t>N1L122</t>
        </is>
      </c>
      <c r="BG348" t="inlineStr">
        <is>
          <t>N1L122 — km de conductor/fase aéreo rural - Trenzado - Aluminio - calibre  1/0</t>
        </is>
      </c>
      <c r="DN348" t="inlineStr">
        <is>
          <t>N1L122</t>
        </is>
      </c>
      <c r="DO348" t="inlineStr">
        <is>
          <t>N1</t>
        </is>
      </c>
    </row>
    <row r="349">
      <c r="BF349" t="inlineStr">
        <is>
          <t>N1L57</t>
        </is>
      </c>
      <c r="BG349" t="inlineStr">
        <is>
          <t>N1L57 — km de conductor/fase aéreo urbano - Trenzado - Aluminio - calibre  2/0</t>
        </is>
      </c>
      <c r="DN349" t="inlineStr">
        <is>
          <t>N1L57</t>
        </is>
      </c>
      <c r="DO349" t="inlineStr">
        <is>
          <t>N1</t>
        </is>
      </c>
    </row>
    <row r="350">
      <c r="BF350" t="inlineStr">
        <is>
          <t>N1L123</t>
        </is>
      </c>
      <c r="BG350" t="inlineStr">
        <is>
          <t>N1L123 — km de conductor/fase aéreo rural - Trenzado - Aluminio - calibre  2/0</t>
        </is>
      </c>
      <c r="DN350" t="inlineStr">
        <is>
          <t>N1L123</t>
        </is>
      </c>
      <c r="DO350" t="inlineStr">
        <is>
          <t>N1</t>
        </is>
      </c>
    </row>
    <row r="351">
      <c r="BF351" t="inlineStr">
        <is>
          <t>N1L58</t>
        </is>
      </c>
      <c r="BG351" t="inlineStr">
        <is>
          <t>N1L58 — km de conductor/fase aéreo urbano - Trenzado - Aluminio - calibre  4/0</t>
        </is>
      </c>
      <c r="DN351" t="inlineStr">
        <is>
          <t>N1L58</t>
        </is>
      </c>
      <c r="DO351" t="inlineStr">
        <is>
          <t>N1</t>
        </is>
      </c>
    </row>
    <row r="352">
      <c r="BF352" t="inlineStr">
        <is>
          <t>N1L124</t>
        </is>
      </c>
      <c r="BG352" t="inlineStr">
        <is>
          <t>N1L124 — km de conductor/fase aéreo rural - Trenzado - Aluminio - calibre  4/0</t>
        </is>
      </c>
      <c r="DN352" t="inlineStr">
        <is>
          <t>N1L124</t>
        </is>
      </c>
      <c r="DO352" t="inlineStr">
        <is>
          <t>N1</t>
        </is>
      </c>
    </row>
    <row r="353">
      <c r="BF353" t="inlineStr">
        <is>
          <t>N1L59</t>
        </is>
      </c>
      <c r="BG353" t="inlineStr">
        <is>
          <t>N1L59 — km de conductor/fase aéreo urbano - Trenzado - Cobre - calibre 12</t>
        </is>
      </c>
      <c r="DN353" t="inlineStr">
        <is>
          <t>N1L59</t>
        </is>
      </c>
      <c r="DO353" t="inlineStr">
        <is>
          <t>N1</t>
        </is>
      </c>
    </row>
    <row r="354">
      <c r="BF354" t="inlineStr">
        <is>
          <t>N1L125</t>
        </is>
      </c>
      <c r="BG354" t="inlineStr">
        <is>
          <t>N1L125 — km de conductor/fase aéreo rural - Trenzado - Cobre - calibre 12</t>
        </is>
      </c>
      <c r="DN354" t="inlineStr">
        <is>
          <t>N1L125</t>
        </is>
      </c>
      <c r="DO354" t="inlineStr">
        <is>
          <t>N1</t>
        </is>
      </c>
    </row>
    <row r="355">
      <c r="BF355" t="inlineStr">
        <is>
          <t>N1L60</t>
        </is>
      </c>
      <c r="BG355" t="inlineStr">
        <is>
          <t>N1L60 — km de conductor/fase aéreo urbano - Trenzado - Cobre - calibre 10</t>
        </is>
      </c>
      <c r="DN355" t="inlineStr">
        <is>
          <t>N1L60</t>
        </is>
      </c>
      <c r="DO355" t="inlineStr">
        <is>
          <t>N1</t>
        </is>
      </c>
    </row>
    <row r="356">
      <c r="BF356" t="inlineStr">
        <is>
          <t>N1L126</t>
        </is>
      </c>
      <c r="BG356" t="inlineStr">
        <is>
          <t>N1L126 — km de conductor/fase aéreo rural - Trenzado - Cobre - calibre 10</t>
        </is>
      </c>
      <c r="DN356" t="inlineStr">
        <is>
          <t>N1L126</t>
        </is>
      </c>
      <c r="DO356" t="inlineStr">
        <is>
          <t>N1</t>
        </is>
      </c>
    </row>
    <row r="357">
      <c r="BF357" t="inlineStr">
        <is>
          <t>N1L61</t>
        </is>
      </c>
      <c r="BG357" t="inlineStr">
        <is>
          <t>N1L61 — km de conductor/fase aéreo urbano - Trenzado - Cobre - calibre 8</t>
        </is>
      </c>
      <c r="DN357" t="inlineStr">
        <is>
          <t>N1L61</t>
        </is>
      </c>
      <c r="DO357" t="inlineStr">
        <is>
          <t>N1</t>
        </is>
      </c>
    </row>
    <row r="358">
      <c r="BF358" t="inlineStr">
        <is>
          <t>N1L127</t>
        </is>
      </c>
      <c r="BG358" t="inlineStr">
        <is>
          <t>N1L127 — km de conductor/fase aéreo rural - Trenzado - Cobre - calibre 8</t>
        </is>
      </c>
      <c r="DN358" t="inlineStr">
        <is>
          <t>N1L127</t>
        </is>
      </c>
      <c r="DO358" t="inlineStr">
        <is>
          <t>N1</t>
        </is>
      </c>
    </row>
    <row r="359">
      <c r="BF359" t="inlineStr">
        <is>
          <t>N1L62</t>
        </is>
      </c>
      <c r="BG359" t="inlineStr">
        <is>
          <t>N1L62 — km de conductor/fase aéreo urbano - Trenzado - Cobre - calibre 6</t>
        </is>
      </c>
      <c r="DN359" t="inlineStr">
        <is>
          <t>N1L62</t>
        </is>
      </c>
      <c r="DO359" t="inlineStr">
        <is>
          <t>N1</t>
        </is>
      </c>
    </row>
    <row r="360">
      <c r="BF360" t="inlineStr">
        <is>
          <t>N1L128</t>
        </is>
      </c>
      <c r="BG360" t="inlineStr">
        <is>
          <t>N1L128 — km de conductor/fase aéreo rural - Trenzado - Cobre - calibre 6</t>
        </is>
      </c>
      <c r="DN360" t="inlineStr">
        <is>
          <t>N1L128</t>
        </is>
      </c>
      <c r="DO360" t="inlineStr">
        <is>
          <t>N1</t>
        </is>
      </c>
    </row>
    <row r="361">
      <c r="BF361" t="inlineStr">
        <is>
          <t>N1L63</t>
        </is>
      </c>
      <c r="BG361" t="inlineStr">
        <is>
          <t>N1L63 — km de conductor/fase aéreo urbano - Trenzado - Cobre - calibre 4</t>
        </is>
      </c>
      <c r="DN361" t="inlineStr">
        <is>
          <t>N1L63</t>
        </is>
      </c>
      <c r="DO361" t="inlineStr">
        <is>
          <t>N1</t>
        </is>
      </c>
    </row>
    <row r="362">
      <c r="BF362" t="inlineStr">
        <is>
          <t>N1L129</t>
        </is>
      </c>
      <c r="BG362" t="inlineStr">
        <is>
          <t>N1L129 — km de conductor/fase aéreo rural - Trenzado - Cobre - calibre 4</t>
        </is>
      </c>
      <c r="DN362" t="inlineStr">
        <is>
          <t>N1L129</t>
        </is>
      </c>
      <c r="DO362" t="inlineStr">
        <is>
          <t>N1</t>
        </is>
      </c>
    </row>
    <row r="363">
      <c r="BF363" t="inlineStr">
        <is>
          <t>N1L64</t>
        </is>
      </c>
      <c r="BG363" t="inlineStr">
        <is>
          <t>N1L64 — km de conductor/fase aéreo urbano - Trenzado - Cobre - calibre 2</t>
        </is>
      </c>
      <c r="DN363" t="inlineStr">
        <is>
          <t>N1L64</t>
        </is>
      </c>
      <c r="DO363" t="inlineStr">
        <is>
          <t>N1</t>
        </is>
      </c>
    </row>
    <row r="364">
      <c r="BF364" t="inlineStr">
        <is>
          <t>N1L130</t>
        </is>
      </c>
      <c r="BG364" t="inlineStr">
        <is>
          <t>N1L130 — km de conductor/fase aéreo rural - Trenzado - Cobre - calibre 2</t>
        </is>
      </c>
      <c r="DN364" t="inlineStr">
        <is>
          <t>N1L130</t>
        </is>
      </c>
      <c r="DO364" t="inlineStr">
        <is>
          <t>N1</t>
        </is>
      </c>
    </row>
    <row r="365">
      <c r="BF365" t="inlineStr">
        <is>
          <t>N1L65</t>
        </is>
      </c>
      <c r="BG365" t="inlineStr">
        <is>
          <t>N1L65 — km de conductor/fase aéreo urbano - Trenzado - Cobre - calibre  1/0</t>
        </is>
      </c>
      <c r="DN365" t="inlineStr">
        <is>
          <t>N1L65</t>
        </is>
      </c>
      <c r="DO365" t="inlineStr">
        <is>
          <t>N1</t>
        </is>
      </c>
    </row>
    <row r="366">
      <c r="BF366" t="inlineStr">
        <is>
          <t>N1L131</t>
        </is>
      </c>
      <c r="BG366" t="inlineStr">
        <is>
          <t>N1L131 — km de conductor/fase aéreo rural - Trenzado - Cobre - calibre  1/0</t>
        </is>
      </c>
      <c r="DN366" t="inlineStr">
        <is>
          <t>N1L131</t>
        </is>
      </c>
      <c r="DO366" t="inlineStr">
        <is>
          <t>N1</t>
        </is>
      </c>
    </row>
    <row r="367">
      <c r="BF367" t="inlineStr">
        <is>
          <t>N1L66</t>
        </is>
      </c>
      <c r="BG367" t="inlineStr">
        <is>
          <t>N1L66 — km de conductor/fase aéreo urbano - Trenzado - Cobre - calibre  2/0</t>
        </is>
      </c>
      <c r="DN367" t="inlineStr">
        <is>
          <t>N1L66</t>
        </is>
      </c>
      <c r="DO367" t="inlineStr">
        <is>
          <t>N1</t>
        </is>
      </c>
    </row>
    <row r="368">
      <c r="BF368" t="inlineStr">
        <is>
          <t>N1L132</t>
        </is>
      </c>
      <c r="BG368" t="inlineStr">
        <is>
          <t>N1L132 — km de conductor/fase aéreo rural - Trenzado - Cobre - calibre  2/0</t>
        </is>
      </c>
      <c r="DN368" t="inlineStr">
        <is>
          <t>N1L132</t>
        </is>
      </c>
      <c r="DO368" t="inlineStr">
        <is>
          <t>N1</t>
        </is>
      </c>
    </row>
    <row r="369">
      <c r="BF369" t="inlineStr">
        <is>
          <t>N1C5</t>
        </is>
      </c>
      <c r="BG369" t="inlineStr">
        <is>
          <t>N1C5 — Canalización con   1 ducto</t>
        </is>
      </c>
      <c r="DN369" t="inlineStr">
        <is>
          <t>N1C5</t>
        </is>
      </c>
      <c r="DO369" t="inlineStr">
        <is>
          <t>N1</t>
        </is>
      </c>
    </row>
    <row r="370">
      <c r="BF370" t="inlineStr">
        <is>
          <t>N1C6</t>
        </is>
      </c>
      <c r="BG370" t="inlineStr">
        <is>
          <t>N1C6 — Canalización con   2 ductos</t>
        </is>
      </c>
      <c r="DN370" t="inlineStr">
        <is>
          <t>N1C6</t>
        </is>
      </c>
      <c r="DO370" t="inlineStr">
        <is>
          <t>N1</t>
        </is>
      </c>
    </row>
    <row r="371">
      <c r="BF371" t="inlineStr">
        <is>
          <t>N1C7</t>
        </is>
      </c>
      <c r="BG371" t="inlineStr">
        <is>
          <t>N1C7 — Canalización con   3 ductos</t>
        </is>
      </c>
      <c r="DN371" t="inlineStr">
        <is>
          <t>N1C7</t>
        </is>
      </c>
      <c r="DO371" t="inlineStr">
        <is>
          <t>N1</t>
        </is>
      </c>
    </row>
    <row r="372">
      <c r="BF372" t="inlineStr">
        <is>
          <t>N1C8</t>
        </is>
      </c>
      <c r="BG372" t="inlineStr">
        <is>
          <t>N1C8 — Canalización con   4 ductos</t>
        </is>
      </c>
      <c r="DN372" t="inlineStr">
        <is>
          <t>N1C8</t>
        </is>
      </c>
      <c r="DO372" t="inlineStr">
        <is>
          <t>N1</t>
        </is>
      </c>
    </row>
    <row r="373">
      <c r="BF373" t="inlineStr">
        <is>
          <t>N1C9</t>
        </is>
      </c>
      <c r="BG373" t="inlineStr">
        <is>
          <t>N1C9 — Canalización con   5 ductos</t>
        </is>
      </c>
      <c r="DN373" t="inlineStr">
        <is>
          <t>N1C9</t>
        </is>
      </c>
      <c r="DO373" t="inlineStr">
        <is>
          <t>N1</t>
        </is>
      </c>
    </row>
    <row r="374">
      <c r="BF374" t="inlineStr">
        <is>
          <t>N1C10</t>
        </is>
      </c>
      <c r="BG374" t="inlineStr">
        <is>
          <t>N1C10 — Canalización con   6 ductos</t>
        </is>
      </c>
      <c r="DN374" t="inlineStr">
        <is>
          <t>N1C10</t>
        </is>
      </c>
      <c r="DO374" t="inlineStr">
        <is>
          <t>N1</t>
        </is>
      </c>
    </row>
    <row r="375">
      <c r="BF375" t="inlineStr">
        <is>
          <t>N1C11</t>
        </is>
      </c>
      <c r="BG375" t="inlineStr">
        <is>
          <t>N1C11 — Canalización con   7 ductos</t>
        </is>
      </c>
      <c r="DN375" t="inlineStr">
        <is>
          <t>N1C11</t>
        </is>
      </c>
      <c r="DO375" t="inlineStr">
        <is>
          <t>N1</t>
        </is>
      </c>
    </row>
    <row r="376">
      <c r="BF376" t="inlineStr">
        <is>
          <t>N1C12</t>
        </is>
      </c>
      <c r="BG376" t="inlineStr">
        <is>
          <t>N1C12 — Canalización con   8 ductos</t>
        </is>
      </c>
      <c r="DN376" t="inlineStr">
        <is>
          <t>N1C12</t>
        </is>
      </c>
      <c r="DO376" t="inlineStr">
        <is>
          <t>N1</t>
        </is>
      </c>
    </row>
    <row r="377">
      <c r="BF377" t="inlineStr">
        <is>
          <t>N1C13</t>
        </is>
      </c>
      <c r="BG377" t="inlineStr">
        <is>
          <t>N1C13 — Canalización con   9 ductos</t>
        </is>
      </c>
      <c r="DN377" t="inlineStr">
        <is>
          <t>N1C13</t>
        </is>
      </c>
      <c r="DO377" t="inlineStr">
        <is>
          <t>N1</t>
        </is>
      </c>
    </row>
    <row r="378">
      <c r="BF378" t="inlineStr">
        <is>
          <t>N1C14</t>
        </is>
      </c>
      <c r="BG378" t="inlineStr">
        <is>
          <t>N1C14 — Canalización con 10 ductos</t>
        </is>
      </c>
      <c r="DN378" t="inlineStr">
        <is>
          <t>N1C14</t>
        </is>
      </c>
      <c r="DO378" t="inlineStr">
        <is>
          <t>N1</t>
        </is>
      </c>
    </row>
    <row r="379">
      <c r="BF379" t="inlineStr">
        <is>
          <t>N1C15</t>
        </is>
      </c>
      <c r="BG379" t="inlineStr">
        <is>
          <t>N1C15 — Canalización con 11 ductos</t>
        </is>
      </c>
      <c r="DN379" t="inlineStr">
        <is>
          <t>N1C15</t>
        </is>
      </c>
      <c r="DO379" t="inlineStr">
        <is>
          <t>N1</t>
        </is>
      </c>
    </row>
    <row r="380">
      <c r="BF380" t="inlineStr">
        <is>
          <t>N1C16</t>
        </is>
      </c>
      <c r="BG380" t="inlineStr">
        <is>
          <t>N1C16 — Canalización con 12 ductos</t>
        </is>
      </c>
      <c r="DN380" t="inlineStr">
        <is>
          <t>N1C16</t>
        </is>
      </c>
      <c r="DO380" t="inlineStr">
        <is>
          <t>N1</t>
        </is>
      </c>
    </row>
    <row r="381">
      <c r="BF381" t="inlineStr">
        <is>
          <t>N1C17</t>
        </is>
      </c>
      <c r="BG381" t="inlineStr">
        <is>
          <t>N1C17 — Canalización con 13 ductos</t>
        </is>
      </c>
      <c r="DN381" t="inlineStr">
        <is>
          <t>N1C17</t>
        </is>
      </c>
      <c r="DO381" t="inlineStr">
        <is>
          <t>N1</t>
        </is>
      </c>
    </row>
    <row r="382">
      <c r="BF382" t="inlineStr">
        <is>
          <t>N1C18</t>
        </is>
      </c>
      <c r="BG382" t="inlineStr">
        <is>
          <t>N1C18 — Canalización con 14 ductos</t>
        </is>
      </c>
      <c r="DN382" t="inlineStr">
        <is>
          <t>N1C18</t>
        </is>
      </c>
      <c r="DO382" t="inlineStr">
        <is>
          <t>N1</t>
        </is>
      </c>
    </row>
    <row r="383">
      <c r="BF383" t="inlineStr">
        <is>
          <t>N1C19</t>
        </is>
      </c>
      <c r="BG383" t="inlineStr">
        <is>
          <t>N1C19 — Canalización con 15 ductos</t>
        </is>
      </c>
      <c r="DN383" t="inlineStr">
        <is>
          <t>N1C19</t>
        </is>
      </c>
      <c r="DO383" t="inlineStr">
        <is>
          <t>N1</t>
        </is>
      </c>
    </row>
    <row r="384">
      <c r="BF384" t="inlineStr">
        <is>
          <t>N1C20</t>
        </is>
      </c>
      <c r="BG384" t="inlineStr">
        <is>
          <t>N1C20 — Canalización con 16 ductos</t>
        </is>
      </c>
      <c r="DN384" t="inlineStr">
        <is>
          <t>N1C20</t>
        </is>
      </c>
      <c r="DO384" t="inlineStr">
        <is>
          <t>N1</t>
        </is>
      </c>
    </row>
    <row r="385">
      <c r="BF385" t="inlineStr">
        <is>
          <t>N1C21</t>
        </is>
      </c>
      <c r="BG385" t="inlineStr">
        <is>
          <t>N1C21 — Canalización con 17 ductos</t>
        </is>
      </c>
      <c r="DN385" t="inlineStr">
        <is>
          <t>N1C21</t>
        </is>
      </c>
      <c r="DO385" t="inlineStr">
        <is>
          <t>N1</t>
        </is>
      </c>
    </row>
    <row r="386">
      <c r="BF386" t="inlineStr">
        <is>
          <t>N1C22</t>
        </is>
      </c>
      <c r="BG386" t="inlineStr">
        <is>
          <t>N1C22 — Canalización con 18 ductos</t>
        </is>
      </c>
      <c r="DN386" t="inlineStr">
        <is>
          <t>N1C22</t>
        </is>
      </c>
      <c r="DO386" t="inlineStr">
        <is>
          <t>N1</t>
        </is>
      </c>
    </row>
    <row r="387">
      <c r="BF387" t="inlineStr">
        <is>
          <t>N1C23</t>
        </is>
      </c>
      <c r="BG387" t="inlineStr">
        <is>
          <t>N1C23 — Canalización con 20 ductos</t>
        </is>
      </c>
      <c r="DN387" t="inlineStr">
        <is>
          <t>N1C23</t>
        </is>
      </c>
      <c r="DO387" t="inlineStr">
        <is>
          <t>N1</t>
        </is>
      </c>
    </row>
    <row r="388">
      <c r="BF388" t="inlineStr">
        <is>
          <t>N1C24</t>
        </is>
      </c>
      <c r="BG388" t="inlineStr">
        <is>
          <t>N1C24 — Canalización con 24 ductos</t>
        </is>
      </c>
      <c r="DN388" t="inlineStr">
        <is>
          <t>N1C24</t>
        </is>
      </c>
      <c r="DO388" t="inlineStr">
        <is>
          <t>N1</t>
        </is>
      </c>
    </row>
    <row r="389">
      <c r="BF389" t="inlineStr">
        <is>
          <t>N1T1</t>
        </is>
      </c>
      <c r="BG389" t="inlineStr">
        <is>
          <t>N1T1 — Transformador Aéreo Monofásico urbano de 5 kVA</t>
        </is>
      </c>
      <c r="DN389" t="inlineStr">
        <is>
          <t>N1T1</t>
        </is>
      </c>
      <c r="DO389" t="inlineStr">
        <is>
          <t>N1</t>
        </is>
      </c>
    </row>
    <row r="390">
      <c r="BF390" t="inlineStr">
        <is>
          <t>N1T2</t>
        </is>
      </c>
      <c r="BG390" t="inlineStr">
        <is>
          <t>N1T2 — Transformador Aéreo Monofásico urbano de 7,5 kVA</t>
        </is>
      </c>
      <c r="DN390" t="inlineStr">
        <is>
          <t>N1T2</t>
        </is>
      </c>
      <c r="DO390" t="inlineStr">
        <is>
          <t>N1</t>
        </is>
      </c>
    </row>
    <row r="391">
      <c r="BF391" t="inlineStr">
        <is>
          <t>N1T3</t>
        </is>
      </c>
      <c r="BG391" t="inlineStr">
        <is>
          <t>N1T3 — Transformador Aéreo Monofásico urbano de 10 kVA</t>
        </is>
      </c>
      <c r="DN391" t="inlineStr">
        <is>
          <t>N1T3</t>
        </is>
      </c>
      <c r="DO391" t="inlineStr">
        <is>
          <t>N1</t>
        </is>
      </c>
    </row>
    <row r="392">
      <c r="BF392" t="inlineStr">
        <is>
          <t>N1T4</t>
        </is>
      </c>
      <c r="BG392" t="inlineStr">
        <is>
          <t>N1T4 — Transformador Aéreo Monofásico urbano de 15 kVA</t>
        </is>
      </c>
      <c r="DN392" t="inlineStr">
        <is>
          <t>N1T4</t>
        </is>
      </c>
      <c r="DO392" t="inlineStr">
        <is>
          <t>N1</t>
        </is>
      </c>
    </row>
    <row r="393">
      <c r="BF393" t="inlineStr">
        <is>
          <t>N1T5</t>
        </is>
      </c>
      <c r="BG393" t="inlineStr">
        <is>
          <t>N1T5 — Transformador Aéreo Monofásico urbano de 25 kVA</t>
        </is>
      </c>
      <c r="DN393" t="inlineStr">
        <is>
          <t>N1T5</t>
        </is>
      </c>
      <c r="DO393" t="inlineStr">
        <is>
          <t>N1</t>
        </is>
      </c>
    </row>
    <row r="394">
      <c r="BF394" t="inlineStr">
        <is>
          <t>N1T6</t>
        </is>
      </c>
      <c r="BG394" t="inlineStr">
        <is>
          <t>N1T6 — Transformador Aéreo Monofásico urbano de 37,5 kVA</t>
        </is>
      </c>
      <c r="DN394" t="inlineStr">
        <is>
          <t>N1T6</t>
        </is>
      </c>
      <c r="DO394" t="inlineStr">
        <is>
          <t>N1</t>
        </is>
      </c>
    </row>
    <row r="395">
      <c r="BF395" t="inlineStr">
        <is>
          <t>N1T7</t>
        </is>
      </c>
      <c r="BG395" t="inlineStr">
        <is>
          <t>N1T7 — Transformador Aéreo Monofásico urbano de 50 kVA</t>
        </is>
      </c>
      <c r="DN395" t="inlineStr">
        <is>
          <t>N1T7</t>
        </is>
      </c>
      <c r="DO395" t="inlineStr">
        <is>
          <t>N1</t>
        </is>
      </c>
    </row>
    <row r="396">
      <c r="BF396" t="inlineStr">
        <is>
          <t>N1T8</t>
        </is>
      </c>
      <c r="BG396" t="inlineStr">
        <is>
          <t>N1T8 — Transformador Aéreo Monofásico urbano de 75 kVA</t>
        </is>
      </c>
      <c r="DN396" t="inlineStr">
        <is>
          <t>N1T8</t>
        </is>
      </c>
      <c r="DO396" t="inlineStr">
        <is>
          <t>N1</t>
        </is>
      </c>
    </row>
    <row r="397">
      <c r="BF397" t="inlineStr">
        <is>
          <t>N1T9</t>
        </is>
      </c>
      <c r="BG397" t="inlineStr">
        <is>
          <t>N1T9 — Transformador Aéreo Trifásico urbano de 15 kVA</t>
        </is>
      </c>
      <c r="DN397" t="inlineStr">
        <is>
          <t>N1T9</t>
        </is>
      </c>
      <c r="DO397" t="inlineStr">
        <is>
          <t>N1</t>
        </is>
      </c>
    </row>
    <row r="398">
      <c r="BF398" t="inlineStr">
        <is>
          <t>N1T10</t>
        </is>
      </c>
      <c r="BG398" t="inlineStr">
        <is>
          <t>N1T10 — Transformador Aéreo Trifásico urbano de 20 kVA</t>
        </is>
      </c>
      <c r="DN398" t="inlineStr">
        <is>
          <t>N1T10</t>
        </is>
      </c>
      <c r="DO398" t="inlineStr">
        <is>
          <t>N1</t>
        </is>
      </c>
    </row>
    <row r="399">
      <c r="BF399" t="inlineStr">
        <is>
          <t>N1T11</t>
        </is>
      </c>
      <c r="BG399" t="inlineStr">
        <is>
          <t>N1T11 — Transformador Aéreo Trifásico urbano de 30 kVA</t>
        </is>
      </c>
      <c r="DN399" t="inlineStr">
        <is>
          <t>N1T11</t>
        </is>
      </c>
      <c r="DO399" t="inlineStr">
        <is>
          <t>N1</t>
        </is>
      </c>
    </row>
    <row r="400">
      <c r="BF400" t="inlineStr">
        <is>
          <t>N1T12</t>
        </is>
      </c>
      <c r="BG400" t="inlineStr">
        <is>
          <t>N1T12 — Transformador Aéreo Trifásico urbano de 45 kVA</t>
        </is>
      </c>
      <c r="DN400" t="inlineStr">
        <is>
          <t>N1T12</t>
        </is>
      </c>
      <c r="DO400" t="inlineStr">
        <is>
          <t>N1</t>
        </is>
      </c>
    </row>
    <row r="401">
      <c r="BF401" t="inlineStr">
        <is>
          <t>N1T13</t>
        </is>
      </c>
      <c r="BG401" t="inlineStr">
        <is>
          <t>N1T13 — Transformador Aéreo Trifásico urbano de 50 kVA</t>
        </is>
      </c>
      <c r="DN401" t="inlineStr">
        <is>
          <t>N1T13</t>
        </is>
      </c>
      <c r="DO401" t="inlineStr">
        <is>
          <t>N1</t>
        </is>
      </c>
    </row>
    <row r="402">
      <c r="BF402" t="inlineStr">
        <is>
          <t>N1T14</t>
        </is>
      </c>
      <c r="BG402" t="inlineStr">
        <is>
          <t>N1T14 — Transformador Aéreo Trifásico urbano de 75 kVA</t>
        </is>
      </c>
      <c r="DN402" t="inlineStr">
        <is>
          <t>N1T14</t>
        </is>
      </c>
      <c r="DO402" t="inlineStr">
        <is>
          <t>N1</t>
        </is>
      </c>
    </row>
    <row r="403">
      <c r="BF403" t="inlineStr">
        <is>
          <t>N1T15</t>
        </is>
      </c>
      <c r="BG403" t="inlineStr">
        <is>
          <t>N1T15 — Transformador Aéreo Trifásico urbano de 112,5 kVA</t>
        </is>
      </c>
      <c r="DN403" t="inlineStr">
        <is>
          <t>N1T15</t>
        </is>
      </c>
      <c r="DO403" t="inlineStr">
        <is>
          <t>N1</t>
        </is>
      </c>
    </row>
    <row r="404">
      <c r="BF404" t="inlineStr">
        <is>
          <t>N1T16</t>
        </is>
      </c>
      <c r="BG404" t="inlineStr">
        <is>
          <t>N1T16 — Transformador Aéreo Trifásico urbano de 150 kVA</t>
        </is>
      </c>
      <c r="DN404" t="inlineStr">
        <is>
          <t>N1T16</t>
        </is>
      </c>
      <c r="DO404" t="inlineStr">
        <is>
          <t>N1</t>
        </is>
      </c>
    </row>
    <row r="405">
      <c r="BF405" t="inlineStr">
        <is>
          <t>N1T17</t>
        </is>
      </c>
      <c r="BG405" t="inlineStr">
        <is>
          <t>N1T17 — Transformador Pedestal Trifásico urbano de 45 kVA</t>
        </is>
      </c>
      <c r="DN405" t="inlineStr">
        <is>
          <t>N1T17</t>
        </is>
      </c>
      <c r="DO405" t="inlineStr">
        <is>
          <t>N1</t>
        </is>
      </c>
    </row>
    <row r="406">
      <c r="BF406" t="inlineStr">
        <is>
          <t>N1T18</t>
        </is>
      </c>
      <c r="BG406" t="inlineStr">
        <is>
          <t>N1T18 — Transformador Pedestal Trifásico urbano de 75 kVA</t>
        </is>
      </c>
      <c r="DN406" t="inlineStr">
        <is>
          <t>N1T18</t>
        </is>
      </c>
      <c r="DO406" t="inlineStr">
        <is>
          <t>N1</t>
        </is>
      </c>
    </row>
    <row r="407">
      <c r="BF407" t="inlineStr">
        <is>
          <t>N1T19</t>
        </is>
      </c>
      <c r="BG407" t="inlineStr">
        <is>
          <t>N1T19 — Transformador Pedestal Trifásico urbano de 112,5 kVA</t>
        </is>
      </c>
      <c r="DN407" t="inlineStr">
        <is>
          <t>N1T19</t>
        </is>
      </c>
      <c r="DO407" t="inlineStr">
        <is>
          <t>N1</t>
        </is>
      </c>
    </row>
    <row r="408">
      <c r="BF408" t="inlineStr">
        <is>
          <t>N1T20</t>
        </is>
      </c>
      <c r="BG408" t="inlineStr">
        <is>
          <t>N1T20 — Transformador Pedestal Trifásico urbano de 225 kVA</t>
        </is>
      </c>
      <c r="DN408" t="inlineStr">
        <is>
          <t>N1T20</t>
        </is>
      </c>
      <c r="DO408" t="inlineStr">
        <is>
          <t>N1</t>
        </is>
      </c>
    </row>
    <row r="409">
      <c r="BF409" t="inlineStr">
        <is>
          <t>N1T21</t>
        </is>
      </c>
      <c r="BG409" t="inlineStr">
        <is>
          <t>N1T21 — Transformador Pedestal Trifásico urbano de 250 kVA</t>
        </is>
      </c>
      <c r="DN409" t="inlineStr">
        <is>
          <t>N1T21</t>
        </is>
      </c>
      <c r="DO409" t="inlineStr">
        <is>
          <t>N1</t>
        </is>
      </c>
    </row>
    <row r="410">
      <c r="BF410" t="inlineStr">
        <is>
          <t>N1T22</t>
        </is>
      </c>
      <c r="BG410" t="inlineStr">
        <is>
          <t>N1T22 — Transformador Pedestal Trifásico urbano de 300 kVA</t>
        </is>
      </c>
      <c r="DN410" t="inlineStr">
        <is>
          <t>N1T22</t>
        </is>
      </c>
      <c r="DO410" t="inlineStr">
        <is>
          <t>N1</t>
        </is>
      </c>
    </row>
    <row r="411">
      <c r="BF411" t="inlineStr">
        <is>
          <t>N1T23</t>
        </is>
      </c>
      <c r="BG411" t="inlineStr">
        <is>
          <t>N1T23 — Transformador Pedestal Trifásico urbano de 400 kVA</t>
        </is>
      </c>
      <c r="DN411" t="inlineStr">
        <is>
          <t>N1T23</t>
        </is>
      </c>
      <c r="DO411" t="inlineStr">
        <is>
          <t>N1</t>
        </is>
      </c>
    </row>
    <row r="412">
      <c r="BF412" t="inlineStr">
        <is>
          <t>N1T24</t>
        </is>
      </c>
      <c r="BG412" t="inlineStr">
        <is>
          <t>N1T24 — Transformador Pedestal Trifásico urbano de 500 kVA</t>
        </is>
      </c>
      <c r="DN412" t="inlineStr">
        <is>
          <t>N1T24</t>
        </is>
      </c>
      <c r="DO412" t="inlineStr">
        <is>
          <t>N1</t>
        </is>
      </c>
    </row>
    <row r="413">
      <c r="BF413" t="inlineStr">
        <is>
          <t>N1T25</t>
        </is>
      </c>
      <c r="BG413" t="inlineStr">
        <is>
          <t>N1T25 — Transformador Pedestal Trifásico urbano de 630 kVA</t>
        </is>
      </c>
      <c r="DN413" t="inlineStr">
        <is>
          <t>N1T25</t>
        </is>
      </c>
      <c r="DO413" t="inlineStr">
        <is>
          <t>N1</t>
        </is>
      </c>
    </row>
    <row r="414">
      <c r="BF414" t="inlineStr">
        <is>
          <t>N1T26</t>
        </is>
      </c>
      <c r="BG414" t="inlineStr">
        <is>
          <t>N1T26 — Transformador Pedestal Trifásico urbano de 1000 kVA</t>
        </is>
      </c>
      <c r="DN414" t="inlineStr">
        <is>
          <t>N1T26</t>
        </is>
      </c>
      <c r="DO414" t="inlineStr">
        <is>
          <t>N1</t>
        </is>
      </c>
    </row>
    <row r="415">
      <c r="BF415" t="inlineStr">
        <is>
          <t>N1T27</t>
        </is>
      </c>
      <c r="BG415" t="inlineStr">
        <is>
          <t>N1T27 — Transformador Subestación Trifásico  urbano de 45 kVA</t>
        </is>
      </c>
      <c r="DN415" t="inlineStr">
        <is>
          <t>N1T27</t>
        </is>
      </c>
      <c r="DO415" t="inlineStr">
        <is>
          <t>N1</t>
        </is>
      </c>
    </row>
    <row r="416">
      <c r="BF416" t="inlineStr">
        <is>
          <t>N1T28</t>
        </is>
      </c>
      <c r="BG416" t="inlineStr">
        <is>
          <t>N1T28 — Transformador Subestación Trifásico  urbano de 75 kVA</t>
        </is>
      </c>
      <c r="DN416" t="inlineStr">
        <is>
          <t>N1T28</t>
        </is>
      </c>
      <c r="DO416" t="inlineStr">
        <is>
          <t>N1</t>
        </is>
      </c>
    </row>
    <row r="417">
      <c r="BF417" t="inlineStr">
        <is>
          <t>N1T29</t>
        </is>
      </c>
      <c r="BG417" t="inlineStr">
        <is>
          <t>N1T29 — Transformador Subestación Trifásico  urbano de 112,5 kVA</t>
        </is>
      </c>
      <c r="DN417" t="inlineStr">
        <is>
          <t>N1T29</t>
        </is>
      </c>
      <c r="DO417" t="inlineStr">
        <is>
          <t>N1</t>
        </is>
      </c>
    </row>
    <row r="418">
      <c r="BF418" t="inlineStr">
        <is>
          <t>N1T30</t>
        </is>
      </c>
      <c r="BG418" t="inlineStr">
        <is>
          <t>N1T30 — Transformador Subestación Trifásico  urbano de 150 kVA</t>
        </is>
      </c>
      <c r="DN418" t="inlineStr">
        <is>
          <t>N1T30</t>
        </is>
      </c>
      <c r="DO418" t="inlineStr">
        <is>
          <t>N1</t>
        </is>
      </c>
    </row>
    <row r="419">
      <c r="BF419" t="inlineStr">
        <is>
          <t>N1T31</t>
        </is>
      </c>
      <c r="BG419" t="inlineStr">
        <is>
          <t>N1T31 — Transformador Subestación Trifásico  urbano de 225 kVA</t>
        </is>
      </c>
      <c r="DN419" t="inlineStr">
        <is>
          <t>N1T31</t>
        </is>
      </c>
      <c r="DO419" t="inlineStr">
        <is>
          <t>N1</t>
        </is>
      </c>
    </row>
    <row r="420">
      <c r="BF420" t="inlineStr">
        <is>
          <t>N1T32</t>
        </is>
      </c>
      <c r="BG420" t="inlineStr">
        <is>
          <t>N1T32 — Transformador Subestación Trifásico  urbano de 250 kVA</t>
        </is>
      </c>
      <c r="DN420" t="inlineStr">
        <is>
          <t>N1T32</t>
        </is>
      </c>
      <c r="DO420" t="inlineStr">
        <is>
          <t>N1</t>
        </is>
      </c>
    </row>
    <row r="421">
      <c r="BF421" t="inlineStr">
        <is>
          <t>N1T33</t>
        </is>
      </c>
      <c r="BG421" t="inlineStr">
        <is>
          <t>N1T33 — Transformador Subestación Trifásico  urbano de 300 kVA</t>
        </is>
      </c>
      <c r="DN421" t="inlineStr">
        <is>
          <t>N1T33</t>
        </is>
      </c>
      <c r="DO421" t="inlineStr">
        <is>
          <t>N1</t>
        </is>
      </c>
    </row>
    <row r="422">
      <c r="BF422" t="inlineStr">
        <is>
          <t>N1T34</t>
        </is>
      </c>
      <c r="BG422" t="inlineStr">
        <is>
          <t>N1T34 — Transformador Subestación Trifásico  urbano de 400 kVA</t>
        </is>
      </c>
      <c r="DN422" t="inlineStr">
        <is>
          <t>N1T34</t>
        </is>
      </c>
      <c r="DO422" t="inlineStr">
        <is>
          <t>N1</t>
        </is>
      </c>
    </row>
    <row r="423">
      <c r="BF423" t="inlineStr">
        <is>
          <t>N1T35</t>
        </is>
      </c>
      <c r="BG423" t="inlineStr">
        <is>
          <t>N1T35 — Transformador Subestación Trifásico  urbano de 500 kVA</t>
        </is>
      </c>
      <c r="DN423" t="inlineStr">
        <is>
          <t>N1T35</t>
        </is>
      </c>
      <c r="DO423" t="inlineStr">
        <is>
          <t>N1</t>
        </is>
      </c>
    </row>
    <row r="424">
      <c r="BF424" t="inlineStr">
        <is>
          <t>N1T36</t>
        </is>
      </c>
      <c r="BG424" t="inlineStr">
        <is>
          <t>N1T36 — Transformador Subestación Trifásico  urbano de 630 kVA</t>
        </is>
      </c>
      <c r="DN424" t="inlineStr">
        <is>
          <t>N1T36</t>
        </is>
      </c>
      <c r="DO424" t="inlineStr">
        <is>
          <t>N1</t>
        </is>
      </c>
    </row>
    <row r="425">
      <c r="BF425" t="inlineStr">
        <is>
          <t>N1T37</t>
        </is>
      </c>
      <c r="BG425" t="inlineStr">
        <is>
          <t>N1T37 — Transformador Subestación Trifásico  urbano de 1000 kVA</t>
        </is>
      </c>
      <c r="DN425" t="inlineStr">
        <is>
          <t>N1T37</t>
        </is>
      </c>
      <c r="DO425" t="inlineStr">
        <is>
          <t>N1</t>
        </is>
      </c>
    </row>
    <row r="426">
      <c r="BF426" t="inlineStr">
        <is>
          <t>N1T38</t>
        </is>
      </c>
      <c r="BG426" t="inlineStr">
        <is>
          <t>N1T38 — Transformador Aéreo Monofásico rural de 5 kVA</t>
        </is>
      </c>
      <c r="DN426" t="inlineStr">
        <is>
          <t>N1T38</t>
        </is>
      </c>
      <c r="DO426" t="inlineStr">
        <is>
          <t>N1</t>
        </is>
      </c>
    </row>
    <row r="427">
      <c r="BF427" t="inlineStr">
        <is>
          <t>N1T39</t>
        </is>
      </c>
      <c r="BG427" t="inlineStr">
        <is>
          <t>N1T39 — Transformador Aéreo Monofásico rural de 7,5 kVA</t>
        </is>
      </c>
      <c r="DN427" t="inlineStr">
        <is>
          <t>N1T39</t>
        </is>
      </c>
      <c r="DO427" t="inlineStr">
        <is>
          <t>N1</t>
        </is>
      </c>
    </row>
    <row r="428">
      <c r="BF428" t="inlineStr">
        <is>
          <t>N1T40</t>
        </is>
      </c>
      <c r="BG428" t="inlineStr">
        <is>
          <t>N1T40 — Transformador Aéreo Monofásico rural de 10 kVA</t>
        </is>
      </c>
      <c r="DN428" t="inlineStr">
        <is>
          <t>N1T40</t>
        </is>
      </c>
      <c r="DO428" t="inlineStr">
        <is>
          <t>N1</t>
        </is>
      </c>
    </row>
    <row r="429">
      <c r="BF429" t="inlineStr">
        <is>
          <t>N1T41</t>
        </is>
      </c>
      <c r="BG429" t="inlineStr">
        <is>
          <t>N1T41 — Transformador Aéreo Monofásico rural de 15 kVA</t>
        </is>
      </c>
      <c r="DN429" t="inlineStr">
        <is>
          <t>N1T41</t>
        </is>
      </c>
      <c r="DO429" t="inlineStr">
        <is>
          <t>N1</t>
        </is>
      </c>
    </row>
    <row r="430">
      <c r="BF430" t="inlineStr">
        <is>
          <t>N1T42</t>
        </is>
      </c>
      <c r="BG430" t="inlineStr">
        <is>
          <t>N1T42 — Transformador Aéreo Monofásico rural de 25 kVA</t>
        </is>
      </c>
      <c r="DN430" t="inlineStr">
        <is>
          <t>N1T42</t>
        </is>
      </c>
      <c r="DO430" t="inlineStr">
        <is>
          <t>N1</t>
        </is>
      </c>
    </row>
    <row r="431">
      <c r="BF431" t="inlineStr">
        <is>
          <t>N1T43</t>
        </is>
      </c>
      <c r="BG431" t="inlineStr">
        <is>
          <t>N1T43 — Transformador Aéreo Monofásico rural de 37,5 kVA</t>
        </is>
      </c>
      <c r="DN431" t="inlineStr">
        <is>
          <t>N1T43</t>
        </is>
      </c>
      <c r="DO431" t="inlineStr">
        <is>
          <t>N1</t>
        </is>
      </c>
    </row>
    <row r="432">
      <c r="BF432" t="inlineStr">
        <is>
          <t>N1T44</t>
        </is>
      </c>
      <c r="BG432" t="inlineStr">
        <is>
          <t>N1T44 — Transformador Aéreo Monofásico rural de 50 kVA</t>
        </is>
      </c>
      <c r="DN432" t="inlineStr">
        <is>
          <t>N1T44</t>
        </is>
      </c>
      <c r="DO432" t="inlineStr">
        <is>
          <t>N1</t>
        </is>
      </c>
    </row>
    <row r="433">
      <c r="BF433" t="inlineStr">
        <is>
          <t>N1T45</t>
        </is>
      </c>
      <c r="BG433" t="inlineStr">
        <is>
          <t>N1T45 — Transformador Aéreo Monofásico rural de 75 kVA</t>
        </is>
      </c>
      <c r="DN433" t="inlineStr">
        <is>
          <t>N1T45</t>
        </is>
      </c>
      <c r="DO433" t="inlineStr">
        <is>
          <t>N1</t>
        </is>
      </c>
    </row>
    <row r="434">
      <c r="BF434" t="inlineStr">
        <is>
          <t>N1T46</t>
        </is>
      </c>
      <c r="BG434" t="inlineStr">
        <is>
          <t>N1T46 — Transformador Aéreo Trifásico rural de 15 kVA</t>
        </is>
      </c>
      <c r="DN434" t="inlineStr">
        <is>
          <t>N1T46</t>
        </is>
      </c>
      <c r="DO434" t="inlineStr">
        <is>
          <t>N1</t>
        </is>
      </c>
    </row>
    <row r="435">
      <c r="BF435" t="inlineStr">
        <is>
          <t>N1T47</t>
        </is>
      </c>
      <c r="BG435" t="inlineStr">
        <is>
          <t>N1T47 — Transformador Aéreo Trifásico rural de 20 kVA</t>
        </is>
      </c>
      <c r="DN435" t="inlineStr">
        <is>
          <t>N1T47</t>
        </is>
      </c>
      <c r="DO435" t="inlineStr">
        <is>
          <t>N1</t>
        </is>
      </c>
    </row>
    <row r="436">
      <c r="BF436" t="inlineStr">
        <is>
          <t>N1T48</t>
        </is>
      </c>
      <c r="BG436" t="inlineStr">
        <is>
          <t>N1T48 — Transformador Aéreo Trifásico rural de 30 kVA</t>
        </is>
      </c>
      <c r="DN436" t="inlineStr">
        <is>
          <t>N1T48</t>
        </is>
      </c>
      <c r="DO436" t="inlineStr">
        <is>
          <t>N1</t>
        </is>
      </c>
    </row>
    <row r="437">
      <c r="BF437" t="inlineStr">
        <is>
          <t>N1T49</t>
        </is>
      </c>
      <c r="BG437" t="inlineStr">
        <is>
          <t>N1T49 — Transformador Aéreo Trifásico rural de 45 kVA</t>
        </is>
      </c>
      <c r="DN437" t="inlineStr">
        <is>
          <t>N1T49</t>
        </is>
      </c>
      <c r="DO437" t="inlineStr">
        <is>
          <t>N1</t>
        </is>
      </c>
    </row>
    <row r="438">
      <c r="BF438" t="inlineStr">
        <is>
          <t>N1T50</t>
        </is>
      </c>
      <c r="BG438" t="inlineStr">
        <is>
          <t>N1T50 — Transformador Aéreo Trifásico rural de 50 kVA</t>
        </is>
      </c>
      <c r="DN438" t="inlineStr">
        <is>
          <t>N1T50</t>
        </is>
      </c>
      <c r="DO438" t="inlineStr">
        <is>
          <t>N1</t>
        </is>
      </c>
    </row>
    <row r="439">
      <c r="BF439" t="inlineStr">
        <is>
          <t>N1T51</t>
        </is>
      </c>
      <c r="BG439" t="inlineStr">
        <is>
          <t>N1T51 — Transformador Aéreo Trifásico rural de 75 kVA</t>
        </is>
      </c>
      <c r="DN439" t="inlineStr">
        <is>
          <t>N1T51</t>
        </is>
      </c>
      <c r="DO439" t="inlineStr">
        <is>
          <t>N1</t>
        </is>
      </c>
    </row>
    <row r="440">
      <c r="BF440" t="inlineStr">
        <is>
          <t>N1T52</t>
        </is>
      </c>
      <c r="BG440" t="inlineStr">
        <is>
          <t>N1T52 — Transformador Aéreo Trifásico rural de 112,5 kVA</t>
        </is>
      </c>
      <c r="DN440" t="inlineStr">
        <is>
          <t>N1T52</t>
        </is>
      </c>
      <c r="DO440" t="inlineStr">
        <is>
          <t>N1</t>
        </is>
      </c>
    </row>
    <row r="441">
      <c r="BF441" t="inlineStr">
        <is>
          <t>N1T53</t>
        </is>
      </c>
      <c r="BG441" t="inlineStr">
        <is>
          <t>N1T53 — Transformador Aéreo Trifásico rural de 150 kVA</t>
        </is>
      </c>
      <c r="DN441" t="inlineStr">
        <is>
          <t>N1T53</t>
        </is>
      </c>
      <c r="DO441" t="inlineStr">
        <is>
          <t>N1</t>
        </is>
      </c>
    </row>
    <row r="442">
      <c r="BF442" t="inlineStr">
        <is>
          <t>N1T54</t>
        </is>
      </c>
      <c r="BG442" t="inlineStr">
        <is>
          <t>N1T54 — Transformador Pedestal Trifásico rural de 45 kVA</t>
        </is>
      </c>
      <c r="DN442" t="inlineStr">
        <is>
          <t>N1T54</t>
        </is>
      </c>
      <c r="DO442" t="inlineStr">
        <is>
          <t>N1</t>
        </is>
      </c>
    </row>
    <row r="443">
      <c r="BF443" t="inlineStr">
        <is>
          <t>N1T55</t>
        </is>
      </c>
      <c r="BG443" t="inlineStr">
        <is>
          <t>N1T55 — Transformador Pedestal Trifásico rural de 75 kVA</t>
        </is>
      </c>
      <c r="DN443" t="inlineStr">
        <is>
          <t>N1T55</t>
        </is>
      </c>
      <c r="DO443" t="inlineStr">
        <is>
          <t>N1</t>
        </is>
      </c>
    </row>
    <row r="444">
      <c r="BF444" t="inlineStr">
        <is>
          <t>N1T56</t>
        </is>
      </c>
      <c r="BG444" t="inlineStr">
        <is>
          <t>N1T56 — Transformador Pedestal Trifásico rural de 112,5 kVA</t>
        </is>
      </c>
      <c r="DN444" t="inlineStr">
        <is>
          <t>N1T56</t>
        </is>
      </c>
      <c r="DO444" t="inlineStr">
        <is>
          <t>N1</t>
        </is>
      </c>
    </row>
    <row r="445">
      <c r="BF445" t="inlineStr">
        <is>
          <t>N1T57</t>
        </is>
      </c>
      <c r="BG445" t="inlineStr">
        <is>
          <t>N1T57 — Transformador Pedestal Trifásico rural de 225 kVA</t>
        </is>
      </c>
      <c r="DN445" t="inlineStr">
        <is>
          <t>N1T57</t>
        </is>
      </c>
      <c r="DO445" t="inlineStr">
        <is>
          <t>N1</t>
        </is>
      </c>
    </row>
    <row r="446">
      <c r="BF446" t="inlineStr">
        <is>
          <t>N1T58</t>
        </is>
      </c>
      <c r="BG446" t="inlineStr">
        <is>
          <t>N1T58 — Transformador Pedestal Trifásico rural de 250 kVA</t>
        </is>
      </c>
      <c r="DN446" t="inlineStr">
        <is>
          <t>N1T58</t>
        </is>
      </c>
      <c r="DO446" t="inlineStr">
        <is>
          <t>N1</t>
        </is>
      </c>
    </row>
    <row r="447">
      <c r="BF447" t="inlineStr">
        <is>
          <t>N1T59</t>
        </is>
      </c>
      <c r="BG447" t="inlineStr">
        <is>
          <t>N1T59 — Transformador Pedestal Trifásico rural de 300 kVA</t>
        </is>
      </c>
      <c r="DN447" t="inlineStr">
        <is>
          <t>N1T59</t>
        </is>
      </c>
      <c r="DO447" t="inlineStr">
        <is>
          <t>N1</t>
        </is>
      </c>
    </row>
    <row r="448">
      <c r="BF448" t="inlineStr">
        <is>
          <t>N1T60</t>
        </is>
      </c>
      <c r="BG448" t="inlineStr">
        <is>
          <t>N1T60 — Transformador Pedestal Trifásico rural de 400 kVA</t>
        </is>
      </c>
      <c r="DN448" t="inlineStr">
        <is>
          <t>N1T60</t>
        </is>
      </c>
      <c r="DO448" t="inlineStr">
        <is>
          <t>N1</t>
        </is>
      </c>
    </row>
    <row r="449">
      <c r="BF449" t="inlineStr">
        <is>
          <t>N1T61</t>
        </is>
      </c>
      <c r="BG449" t="inlineStr">
        <is>
          <t>N1T61 — Transformador Pedestal Trifásico rural de 500 kVA</t>
        </is>
      </c>
      <c r="DN449" t="inlineStr">
        <is>
          <t>N1T61</t>
        </is>
      </c>
      <c r="DO449" t="inlineStr">
        <is>
          <t>N1</t>
        </is>
      </c>
    </row>
    <row r="450">
      <c r="BF450" t="inlineStr">
        <is>
          <t>N1T62</t>
        </is>
      </c>
      <c r="BG450" t="inlineStr">
        <is>
          <t>N1T62 — Transformador Pedestal Trifásico rural de 630 kVA</t>
        </is>
      </c>
      <c r="DN450" t="inlineStr">
        <is>
          <t>N1T62</t>
        </is>
      </c>
      <c r="DO450" t="inlineStr">
        <is>
          <t>N1</t>
        </is>
      </c>
    </row>
    <row r="451">
      <c r="BF451" t="inlineStr">
        <is>
          <t>N1T63</t>
        </is>
      </c>
      <c r="BG451" t="inlineStr">
        <is>
          <t>N1T63 — Transformador Pedestal Trifásico rural de 1000 kVA</t>
        </is>
      </c>
      <c r="DN451" t="inlineStr">
        <is>
          <t>N1T63</t>
        </is>
      </c>
      <c r="DO451" t="inlineStr">
        <is>
          <t>N1</t>
        </is>
      </c>
    </row>
    <row r="452">
      <c r="BF452" t="inlineStr">
        <is>
          <t>N1T64</t>
        </is>
      </c>
      <c r="BG452" t="inlineStr">
        <is>
          <t>N1T64 — Transformador Subestación Trifásico  rural de 45 kVA</t>
        </is>
      </c>
      <c r="DN452" t="inlineStr">
        <is>
          <t>N1T64</t>
        </is>
      </c>
      <c r="DO452" t="inlineStr">
        <is>
          <t>N1</t>
        </is>
      </c>
    </row>
    <row r="453">
      <c r="BF453" t="inlineStr">
        <is>
          <t>N1T65</t>
        </is>
      </c>
      <c r="BG453" t="inlineStr">
        <is>
          <t>N1T65 — Transformador Subestación Trifásico  rural de 75 kVA</t>
        </is>
      </c>
      <c r="DN453" t="inlineStr">
        <is>
          <t>N1T65</t>
        </is>
      </c>
      <c r="DO453" t="inlineStr">
        <is>
          <t>N1</t>
        </is>
      </c>
    </row>
    <row r="454">
      <c r="BF454" t="inlineStr">
        <is>
          <t>N1T66</t>
        </is>
      </c>
      <c r="BG454" t="inlineStr">
        <is>
          <t>N1T66 — Transformador Subestación Trifásico  rural de 112,5 kVA</t>
        </is>
      </c>
      <c r="DN454" t="inlineStr">
        <is>
          <t>N1T66</t>
        </is>
      </c>
      <c r="DO454" t="inlineStr">
        <is>
          <t>N1</t>
        </is>
      </c>
    </row>
    <row r="455">
      <c r="BF455" t="inlineStr">
        <is>
          <t>N1T67</t>
        </is>
      </c>
      <c r="BG455" t="inlineStr">
        <is>
          <t>N1T67 — Transformador Subestación Trifásico  rural de 150 kVA</t>
        </is>
      </c>
      <c r="DN455" t="inlineStr">
        <is>
          <t>N1T67</t>
        </is>
      </c>
      <c r="DO455" t="inlineStr">
        <is>
          <t>N1</t>
        </is>
      </c>
    </row>
    <row r="456">
      <c r="BF456" t="inlineStr">
        <is>
          <t>N1T68</t>
        </is>
      </c>
      <c r="BG456" t="inlineStr">
        <is>
          <t>N1T68 — Transformador Subestación Trifásico  rural de 225 kVA</t>
        </is>
      </c>
      <c r="DN456" t="inlineStr">
        <is>
          <t>N1T68</t>
        </is>
      </c>
      <c r="DO456" t="inlineStr">
        <is>
          <t>N1</t>
        </is>
      </c>
    </row>
    <row r="457">
      <c r="BF457" t="inlineStr">
        <is>
          <t>N1T69</t>
        </is>
      </c>
      <c r="BG457" t="inlineStr">
        <is>
          <t>N1T69 — Transformador Subestación Trifásico  rural de 250 kVA</t>
        </is>
      </c>
      <c r="DN457" t="inlineStr">
        <is>
          <t>N1T69</t>
        </is>
      </c>
      <c r="DO457" t="inlineStr">
        <is>
          <t>N1</t>
        </is>
      </c>
    </row>
    <row r="458">
      <c r="BF458" t="inlineStr">
        <is>
          <t>N1T70</t>
        </is>
      </c>
      <c r="BG458" t="inlineStr">
        <is>
          <t>N1T70 — Transformador Subestación Trifásico  rural de 300 kVA</t>
        </is>
      </c>
      <c r="DN458" t="inlineStr">
        <is>
          <t>N1T70</t>
        </is>
      </c>
      <c r="DO458" t="inlineStr">
        <is>
          <t>N1</t>
        </is>
      </c>
    </row>
    <row r="459">
      <c r="BF459" t="inlineStr">
        <is>
          <t>N1T71</t>
        </is>
      </c>
      <c r="BG459" t="inlineStr">
        <is>
          <t>N1T71 — Transformador Subestación Trifásico  rural de 400 kVA</t>
        </is>
      </c>
      <c r="DN459" t="inlineStr">
        <is>
          <t>N1T71</t>
        </is>
      </c>
      <c r="DO459" t="inlineStr">
        <is>
          <t>N1</t>
        </is>
      </c>
    </row>
    <row r="460">
      <c r="BF460" t="inlineStr">
        <is>
          <t>N1T72</t>
        </is>
      </c>
      <c r="BG460" t="inlineStr">
        <is>
          <t>N1T72 — Transformador Subestación Trifásico  rural de 500 kVA</t>
        </is>
      </c>
      <c r="DN460" t="inlineStr">
        <is>
          <t>N1T72</t>
        </is>
      </c>
      <c r="DO460" t="inlineStr">
        <is>
          <t>N1</t>
        </is>
      </c>
    </row>
    <row r="461">
      <c r="BF461" t="inlineStr">
        <is>
          <t>N1T73</t>
        </is>
      </c>
      <c r="BG461" t="inlineStr">
        <is>
          <t>N1T73 — Transformador Subestación Trifásico  rural de 630 kVA</t>
        </is>
      </c>
      <c r="DN461" t="inlineStr">
        <is>
          <t>N1T73</t>
        </is>
      </c>
      <c r="DO461" t="inlineStr">
        <is>
          <t>N1</t>
        </is>
      </c>
    </row>
    <row r="462">
      <c r="BF462" t="inlineStr">
        <is>
          <t>N1T74</t>
        </is>
      </c>
      <c r="BG462" t="inlineStr">
        <is>
          <t>N1T74 — Transformador Subestación Trifásico  rural de 1000 kVA</t>
        </is>
      </c>
      <c r="DN462" t="inlineStr">
        <is>
          <t>N1T74</t>
        </is>
      </c>
      <c r="DO462" t="inlineStr">
        <is>
          <t>N1</t>
        </is>
      </c>
    </row>
    <row r="463">
      <c r="BF463" t="inlineStr">
        <is>
          <t>N2EQ1</t>
        </is>
      </c>
      <c r="BG463" t="inlineStr">
        <is>
          <t>N2EQ1 — BARRAJE DE DERIVACIÓN SUBTERRÁNEO - N2</t>
        </is>
      </c>
      <c r="DN463" t="inlineStr">
        <is>
          <t>N2EQ1</t>
        </is>
      </c>
      <c r="DO463" t="inlineStr">
        <is>
          <t>N2</t>
        </is>
      </c>
    </row>
    <row r="464">
      <c r="BF464" t="inlineStr">
        <is>
          <t>N2EQ2</t>
        </is>
      </c>
      <c r="BG464" t="inlineStr">
        <is>
          <t>N2EQ2 — CAJA DE MANIOBRA - N2</t>
        </is>
      </c>
      <c r="DN464" t="inlineStr">
        <is>
          <t>N2EQ2</t>
        </is>
      </c>
      <c r="DO464" t="inlineStr">
        <is>
          <t>N2</t>
        </is>
      </c>
    </row>
    <row r="465">
      <c r="BF465" t="inlineStr">
        <is>
          <t>N2EQ3</t>
        </is>
      </c>
      <c r="BG465" t="inlineStr">
        <is>
          <t>N2EQ3 — CONTROL DE BANCOS DE CAPACITORES</t>
        </is>
      </c>
      <c r="DN465" t="inlineStr">
        <is>
          <t>N2EQ3</t>
        </is>
      </c>
      <c r="DO465" t="inlineStr">
        <is>
          <t>N2</t>
        </is>
      </c>
    </row>
    <row r="466">
      <c r="BF466" t="inlineStr">
        <is>
          <t>N2EQ4</t>
        </is>
      </c>
      <c r="BG466" t="inlineStr">
        <is>
          <t>N2EQ4 — BANCO DE CONDENSADORES MONTAJE EN POSTE 150KVAR</t>
        </is>
      </c>
      <c r="DN466" t="inlineStr">
        <is>
          <t>N2EQ4</t>
        </is>
      </c>
      <c r="DO466" t="inlineStr">
        <is>
          <t>N2</t>
        </is>
      </c>
    </row>
    <row r="467">
      <c r="BF467" t="inlineStr">
        <is>
          <t>N2EQ5</t>
        </is>
      </c>
      <c r="BG467" t="inlineStr">
        <is>
          <t>N2EQ5 — BANCO DE CONDENSADORES MONTAJE EN POSTE 300KVAR</t>
        </is>
      </c>
      <c r="DN467" t="inlineStr">
        <is>
          <t>N2EQ5</t>
        </is>
      </c>
      <c r="DO467" t="inlineStr">
        <is>
          <t>N2</t>
        </is>
      </c>
    </row>
    <row r="468">
      <c r="BF468" t="inlineStr">
        <is>
          <t>N2EQ6</t>
        </is>
      </c>
      <c r="BG468" t="inlineStr">
        <is>
          <t>N2EQ6 — BANCO DE CONDENSADORES MONTAJE EN POSTE 450KVAR</t>
        </is>
      </c>
      <c r="DN468" t="inlineStr">
        <is>
          <t>N2EQ6</t>
        </is>
      </c>
      <c r="DO468" t="inlineStr">
        <is>
          <t>N2</t>
        </is>
      </c>
    </row>
    <row r="469">
      <c r="BF469" t="inlineStr">
        <is>
          <t>N2EQ7</t>
        </is>
      </c>
      <c r="BG469" t="inlineStr">
        <is>
          <t>N2EQ7 — BANCO DE CONDENSADORES MONTAJE EN POSTE 600KVAR</t>
        </is>
      </c>
      <c r="DN469" t="inlineStr">
        <is>
          <t>N2EQ7</t>
        </is>
      </c>
      <c r="DO469" t="inlineStr">
        <is>
          <t>N2</t>
        </is>
      </c>
    </row>
    <row r="470">
      <c r="BF470" t="inlineStr">
        <is>
          <t>N2EQ8</t>
        </is>
      </c>
      <c r="BG470" t="inlineStr">
        <is>
          <t>N2EQ8 — BANCO DE CONDENSADORES MONTAJE EN POSTE 900KVAR</t>
        </is>
      </c>
      <c r="DN470" t="inlineStr">
        <is>
          <t>N2EQ8</t>
        </is>
      </c>
      <c r="DO470" t="inlineStr">
        <is>
          <t>N2</t>
        </is>
      </c>
    </row>
    <row r="471">
      <c r="BF471" t="inlineStr">
        <is>
          <t>N2EQ9</t>
        </is>
      </c>
      <c r="BG471" t="inlineStr">
        <is>
          <t>N2EQ9 — CORTACIRCUITOS MONOPOLAR - N2</t>
        </is>
      </c>
      <c r="DN471" t="inlineStr">
        <is>
          <t>N2EQ9</t>
        </is>
      </c>
      <c r="DO471" t="inlineStr">
        <is>
          <t>N2</t>
        </is>
      </c>
    </row>
    <row r="472">
      <c r="BF472" t="inlineStr">
        <is>
          <t>N2EQ10</t>
        </is>
      </c>
      <c r="BG472" t="inlineStr">
        <is>
          <t>N2EQ10 — EQUIPO DE MEDIDA - N2</t>
        </is>
      </c>
      <c r="DN472" t="inlineStr">
        <is>
          <t>N2EQ10</t>
        </is>
      </c>
      <c r="DO472" t="inlineStr">
        <is>
          <t>N2</t>
        </is>
      </c>
    </row>
    <row r="473">
      <c r="BF473" t="inlineStr">
        <is>
          <t>N2EQ11</t>
        </is>
      </c>
      <c r="BG473" t="inlineStr">
        <is>
          <t>N2EQ11 — INDICADOR FALLA - N2</t>
        </is>
      </c>
      <c r="DN473" t="inlineStr">
        <is>
          <t>N2EQ11</t>
        </is>
      </c>
      <c r="DO473" t="inlineStr">
        <is>
          <t>N2</t>
        </is>
      </c>
    </row>
    <row r="474">
      <c r="BF474" t="inlineStr">
        <is>
          <t>N2EQ12</t>
        </is>
      </c>
      <c r="BG474" t="inlineStr">
        <is>
          <t>N2EQ12 — JUEGO CORTACIRCUITOS - N2</t>
        </is>
      </c>
      <c r="DN474" t="inlineStr">
        <is>
          <t>N2EQ12</t>
        </is>
      </c>
      <c r="DO474" t="inlineStr">
        <is>
          <t>N2</t>
        </is>
      </c>
    </row>
    <row r="475">
      <c r="BF475" t="inlineStr">
        <is>
          <t>N2EQ13</t>
        </is>
      </c>
      <c r="BG475" t="inlineStr">
        <is>
          <t>N2EQ13 — JUEGO CUCHILLAS DE OPERACIÓN SIN CARGA - N2</t>
        </is>
      </c>
      <c r="DN475" t="inlineStr">
        <is>
          <t>N2EQ13</t>
        </is>
      </c>
      <c r="DO475" t="inlineStr">
        <is>
          <t>N2</t>
        </is>
      </c>
    </row>
    <row r="476">
      <c r="BF476" t="inlineStr">
        <is>
          <t>N2EQ14</t>
        </is>
      </c>
      <c r="BG476" t="inlineStr">
        <is>
          <t>N2EQ14 — PARARRAYO - N2</t>
        </is>
      </c>
      <c r="DN476" t="inlineStr">
        <is>
          <t>N2EQ14</t>
        </is>
      </c>
      <c r="DO476" t="inlineStr">
        <is>
          <t>N2</t>
        </is>
      </c>
    </row>
    <row r="477">
      <c r="BF477" t="inlineStr">
        <is>
          <t>N2EQ15</t>
        </is>
      </c>
      <c r="BG477" t="inlineStr">
        <is>
          <t>N2EQ15 — JUEGO PARARRAYOS - N2</t>
        </is>
      </c>
      <c r="DN477" t="inlineStr">
        <is>
          <t>N2EQ15</t>
        </is>
      </c>
      <c r="DO477" t="inlineStr">
        <is>
          <t>N2</t>
        </is>
      </c>
    </row>
    <row r="478">
      <c r="BF478" t="inlineStr">
        <is>
          <t>N2EQ16</t>
        </is>
      </c>
      <c r="BG478" t="inlineStr">
        <is>
          <t>N2EQ16 — JUEGO DE SECCIONADORES TRIPOLAR BAJO CARGA - N2</t>
        </is>
      </c>
      <c r="DN478" t="inlineStr">
        <is>
          <t>N2EQ16</t>
        </is>
      </c>
      <c r="DO478" t="inlineStr">
        <is>
          <t>N2</t>
        </is>
      </c>
    </row>
    <row r="479">
      <c r="BF479" t="inlineStr">
        <is>
          <t>N2EQ18</t>
        </is>
      </c>
      <c r="BG479" t="inlineStr">
        <is>
          <t>N2EQ18 — REGULADOR DE VOLTAJE TRIFÁSICOS DE DISTRIBUCIÓN - N2</t>
        </is>
      </c>
      <c r="DN479" t="inlineStr">
        <is>
          <t>N2EQ18</t>
        </is>
      </c>
      <c r="DO479" t="inlineStr">
        <is>
          <t>N2</t>
        </is>
      </c>
    </row>
    <row r="480">
      <c r="BF480" t="inlineStr">
        <is>
          <t>N2EQ19</t>
        </is>
      </c>
      <c r="BG480" t="inlineStr">
        <is>
          <t>N2EQ19 — REGULADOR DE VOLTAJE MONOFÁSICO HASTA 50 KVA - N2</t>
        </is>
      </c>
      <c r="DN480" t="inlineStr">
        <is>
          <t>N2EQ19</t>
        </is>
      </c>
      <c r="DO480" t="inlineStr">
        <is>
          <t>N2</t>
        </is>
      </c>
    </row>
    <row r="481">
      <c r="BF481" t="inlineStr">
        <is>
          <t>N2EQ20</t>
        </is>
      </c>
      <c r="BG481" t="inlineStr">
        <is>
          <t>N2EQ20 — REGULADOR DE VOLTAJE MONOFÁSICO HASTA 150 KVA - N2</t>
        </is>
      </c>
      <c r="DN481" t="inlineStr">
        <is>
          <t>N2EQ20</t>
        </is>
      </c>
      <c r="DO481" t="inlineStr">
        <is>
          <t>N2</t>
        </is>
      </c>
    </row>
    <row r="482">
      <c r="BF482" t="inlineStr">
        <is>
          <t>N2EQ21</t>
        </is>
      </c>
      <c r="BG482" t="inlineStr">
        <is>
          <t>N2EQ21 — REGULADOR DE VOLTAJE MONOFÁSICO HASTA 276 KVA - N2</t>
        </is>
      </c>
      <c r="DN482" t="inlineStr">
        <is>
          <t>N2EQ21</t>
        </is>
      </c>
      <c r="DO482" t="inlineStr">
        <is>
          <t>N2</t>
        </is>
      </c>
    </row>
    <row r="483">
      <c r="BF483" t="inlineStr">
        <is>
          <t>N2EQ22</t>
        </is>
      </c>
      <c r="BG483" t="inlineStr">
        <is>
          <t>N2EQ22 — REGULADOR DE VOLTAJE MONOFÁSICO HASTA 500 KVA - N2</t>
        </is>
      </c>
      <c r="DN483" t="inlineStr">
        <is>
          <t>N2EQ22</t>
        </is>
      </c>
      <c r="DO483" t="inlineStr">
        <is>
          <t>N2</t>
        </is>
      </c>
    </row>
    <row r="484">
      <c r="BF484" t="inlineStr">
        <is>
          <t>N2EQ23</t>
        </is>
      </c>
      <c r="BG484" t="inlineStr">
        <is>
          <t>N2EQ23 — REGULADOR DE VOLTAJE MONOFÁSICO HASTA 1000 KVA - N2</t>
        </is>
      </c>
      <c r="DN484" t="inlineStr">
        <is>
          <t>N2EQ23</t>
        </is>
      </c>
      <c r="DO484" t="inlineStr">
        <is>
          <t>N2</t>
        </is>
      </c>
    </row>
    <row r="485">
      <c r="BF485" t="inlineStr">
        <is>
          <t>N2EQ24</t>
        </is>
      </c>
      <c r="BG485" t="inlineStr">
        <is>
          <t>N2EQ24 — SECCIONADOR MONOPOLAR - N2</t>
        </is>
      </c>
      <c r="DN485" t="inlineStr">
        <is>
          <t>N2EQ24</t>
        </is>
      </c>
      <c r="DO485" t="inlineStr">
        <is>
          <t>N2</t>
        </is>
      </c>
    </row>
    <row r="486">
      <c r="BF486" t="inlineStr">
        <is>
          <t>N2EQ25</t>
        </is>
      </c>
      <c r="BG486" t="inlineStr">
        <is>
          <t>N2EQ25 — SECCIONADOR TRIFÁSICO VACÍO - N2</t>
        </is>
      </c>
      <c r="DN486" t="inlineStr">
        <is>
          <t>N2EQ25</t>
        </is>
      </c>
      <c r="DO486" t="inlineStr">
        <is>
          <t>N2</t>
        </is>
      </c>
    </row>
    <row r="487">
      <c r="BF487" t="inlineStr">
        <is>
          <t>N2EQ26</t>
        </is>
      </c>
      <c r="BG487" t="inlineStr">
        <is>
          <t>N2EQ26 — SECCIONALIZADOR CON CONTROL INTELIGENTE, 400A - N2</t>
        </is>
      </c>
      <c r="DN487" t="inlineStr">
        <is>
          <t>N2EQ26</t>
        </is>
      </c>
      <c r="DO487" t="inlineStr">
        <is>
          <t>N2</t>
        </is>
      </c>
    </row>
    <row r="488">
      <c r="BF488" t="inlineStr">
        <is>
          <t>N2EQ27</t>
        </is>
      </c>
      <c r="BG488" t="inlineStr">
        <is>
          <t>N2EQ27 — SECCIONALIZADOR ELÉCTRICO EN SF6, 400 A -N2</t>
        </is>
      </c>
      <c r="DN488" t="inlineStr">
        <is>
          <t>N2EQ27</t>
        </is>
      </c>
      <c r="DO488" t="inlineStr">
        <is>
          <t>N2</t>
        </is>
      </c>
    </row>
    <row r="489">
      <c r="BF489" t="inlineStr">
        <is>
          <t>N2EQ28</t>
        </is>
      </c>
      <c r="BG489" t="inlineStr">
        <is>
          <t>N2EQ28 — SECCIONALIZADOR MOTORIZADO - N2</t>
        </is>
      </c>
      <c r="DN489" t="inlineStr">
        <is>
          <t>N2EQ28</t>
        </is>
      </c>
      <c r="DO489" t="inlineStr">
        <is>
          <t>N2</t>
        </is>
      </c>
    </row>
    <row r="490">
      <c r="BF490" t="inlineStr">
        <is>
          <t>N2EQ29</t>
        </is>
      </c>
      <c r="BG490" t="inlineStr">
        <is>
          <t>N2EQ29 — SECCIONALIZADOR MANUAL (BAJO CARGA), 400 A - N2</t>
        </is>
      </c>
      <c r="DN490" t="inlineStr">
        <is>
          <t>N2EQ29</t>
        </is>
      </c>
      <c r="DO490" t="inlineStr">
        <is>
          <t>N2</t>
        </is>
      </c>
    </row>
    <row r="491">
      <c r="BF491" t="inlineStr">
        <is>
          <t>N2EQ30</t>
        </is>
      </c>
      <c r="BG491" t="inlineStr">
        <is>
          <t>N2EQ30 — INTERRUPTOR EN AIRE BAJO CARGA - N2</t>
        </is>
      </c>
      <c r="DN491" t="inlineStr">
        <is>
          <t>N2EQ30</t>
        </is>
      </c>
      <c r="DO491" t="inlineStr">
        <is>
          <t>N2</t>
        </is>
      </c>
    </row>
    <row r="492">
      <c r="BF492" t="inlineStr">
        <is>
          <t>N2EQ31</t>
        </is>
      </c>
      <c r="BG492" t="inlineStr">
        <is>
          <t>N2EQ31 — TRANSICIÓN AÉREA - SUBTERRÁNEA - N2</t>
        </is>
      </c>
      <c r="DN492" t="inlineStr">
        <is>
          <t>N2EQ31</t>
        </is>
      </c>
      <c r="DO492" t="inlineStr">
        <is>
          <t>N2</t>
        </is>
      </c>
    </row>
    <row r="493">
      <c r="BF493" t="inlineStr">
        <is>
          <t>N2EQ34</t>
        </is>
      </c>
      <c r="BG493" t="inlineStr">
        <is>
          <t>N2EQ34 — UNIDAD DE CALIDAD DE POTENCIA (PQ) CREG 024 DE 2005</t>
        </is>
      </c>
      <c r="DN493" t="inlineStr">
        <is>
          <t>N2EQ34</t>
        </is>
      </c>
      <c r="DO493" t="inlineStr">
        <is>
          <t>N2</t>
        </is>
      </c>
    </row>
    <row r="494">
      <c r="BF494" t="inlineStr">
        <is>
          <t>N2EQ35</t>
        </is>
      </c>
      <c r="BG494" t="inlineStr">
        <is>
          <t>N2EQ35 — RECONECTADOR - N2</t>
        </is>
      </c>
      <c r="DN494" t="inlineStr">
        <is>
          <t>N2EQ35</t>
        </is>
      </c>
      <c r="DO494" t="inlineStr">
        <is>
          <t>N2</t>
        </is>
      </c>
    </row>
    <row r="495">
      <c r="BF495" t="inlineStr">
        <is>
          <t>N2EQ36</t>
        </is>
      </c>
      <c r="BG495" t="inlineStr">
        <is>
          <t>N2EQ36 — INTERRUPTOR DE TRANSFERENCIA EN SF6 - N2</t>
        </is>
      </c>
      <c r="DN495" t="inlineStr">
        <is>
          <t>N2EQ36</t>
        </is>
      </c>
      <c r="DO495" t="inlineStr">
        <is>
          <t>N2</t>
        </is>
      </c>
    </row>
    <row r="496">
      <c r="BF496" t="inlineStr">
        <is>
          <t>N2EQ37</t>
        </is>
      </c>
      <c r="BG496" t="inlineStr">
        <is>
          <t>N2EQ37 — TRANSFORMADOR DE PUESTA A TIERRA</t>
        </is>
      </c>
      <c r="DN496" t="inlineStr">
        <is>
          <t>N2EQ37</t>
        </is>
      </c>
      <c r="DO496" t="inlineStr">
        <is>
          <t>N2</t>
        </is>
      </c>
    </row>
    <row r="497">
      <c r="BF497" t="inlineStr">
        <is>
          <t>N2EQ38</t>
        </is>
      </c>
      <c r="BG497" t="inlineStr">
        <is>
          <t>N2EQ38 — TRANSFORMADOR DE TENSIÓN - N2</t>
        </is>
      </c>
      <c r="DN497" t="inlineStr">
        <is>
          <t>N2EQ38</t>
        </is>
      </c>
      <c r="DO497" t="inlineStr">
        <is>
          <t>N2</t>
        </is>
      </c>
    </row>
    <row r="498">
      <c r="BF498" t="inlineStr">
        <is>
          <t>N2EQ39</t>
        </is>
      </c>
      <c r="BG498" t="inlineStr">
        <is>
          <t>N2EQ39 — TRANSFORMADOR DE TENSIÓN (Pedestal) - N2</t>
        </is>
      </c>
      <c r="DN498" t="inlineStr">
        <is>
          <t>N2EQ39</t>
        </is>
      </c>
      <c r="DO498" t="inlineStr">
        <is>
          <t>N2</t>
        </is>
      </c>
    </row>
    <row r="499">
      <c r="BF499" t="inlineStr">
        <is>
          <t>N2EQ40</t>
        </is>
      </c>
      <c r="BG499" t="inlineStr">
        <is>
          <t>N2EQ40 — TRANSFORMADOR DE CORRIENTE - N2</t>
        </is>
      </c>
      <c r="DN499" t="inlineStr">
        <is>
          <t>N2EQ40</t>
        </is>
      </c>
      <c r="DO499" t="inlineStr">
        <is>
          <t>N2</t>
        </is>
      </c>
    </row>
    <row r="500">
      <c r="BF500" t="inlineStr">
        <is>
          <t>N3EQ1</t>
        </is>
      </c>
      <c r="BG500" t="inlineStr">
        <is>
          <t>N3EQ1 — EQUIPO DE MEDIDA - N3</t>
        </is>
      </c>
      <c r="DN500" t="inlineStr">
        <is>
          <t>N3EQ1</t>
        </is>
      </c>
      <c r="DO500" t="inlineStr">
        <is>
          <t>N3</t>
        </is>
      </c>
    </row>
    <row r="501">
      <c r="BF501" t="inlineStr">
        <is>
          <t>N3EQ2</t>
        </is>
      </c>
      <c r="BG501" t="inlineStr">
        <is>
          <t>N3EQ2 — JUEGO CUCHILLAS DE OPERACIÓN SIN CARGA - N3</t>
        </is>
      </c>
      <c r="DN501" t="inlineStr">
        <is>
          <t>N3EQ2</t>
        </is>
      </c>
      <c r="DO501" t="inlineStr">
        <is>
          <t>N3</t>
        </is>
      </c>
    </row>
    <row r="502">
      <c r="BF502" t="inlineStr">
        <is>
          <t>N3EQ3</t>
        </is>
      </c>
      <c r="BG502" t="inlineStr">
        <is>
          <t>N3EQ3 — JUEGO PARARRAYOS - N3</t>
        </is>
      </c>
      <c r="DN502" t="inlineStr">
        <is>
          <t>N3EQ3</t>
        </is>
      </c>
      <c r="DO502" t="inlineStr">
        <is>
          <t>N3</t>
        </is>
      </c>
    </row>
    <row r="503">
      <c r="BF503" t="inlineStr">
        <is>
          <t>N3EQ4</t>
        </is>
      </c>
      <c r="BG503" t="inlineStr">
        <is>
          <t>N3EQ4 — JUEGO DE SECCIONADORES TRIPOLAR BAJO CARGA - N3</t>
        </is>
      </c>
      <c r="DN503" t="inlineStr">
        <is>
          <t>N3EQ4</t>
        </is>
      </c>
      <c r="DO503" t="inlineStr">
        <is>
          <t>N3</t>
        </is>
      </c>
    </row>
    <row r="504">
      <c r="BF504" t="inlineStr">
        <is>
          <t>N3EQ5</t>
        </is>
      </c>
      <c r="BG504" t="inlineStr">
        <is>
          <t>N3EQ5 — RECONECTADOR - N3</t>
        </is>
      </c>
      <c r="DN504" t="inlineStr">
        <is>
          <t>N3EQ5</t>
        </is>
      </c>
      <c r="DO504" t="inlineStr">
        <is>
          <t>N3</t>
        </is>
      </c>
    </row>
    <row r="505">
      <c r="BF505" t="inlineStr">
        <is>
          <t>N3EQ6</t>
        </is>
      </c>
      <c r="BG505" t="inlineStr">
        <is>
          <t>N3EQ6 — REGULADOR - N3</t>
        </is>
      </c>
      <c r="DN505" t="inlineStr">
        <is>
          <t>N3EQ6</t>
        </is>
      </c>
      <c r="DO505" t="inlineStr">
        <is>
          <t>N3</t>
        </is>
      </c>
    </row>
    <row r="506">
      <c r="BF506" t="inlineStr">
        <is>
          <t>N3EQ7</t>
        </is>
      </c>
      <c r="BG506" t="inlineStr">
        <is>
          <t>N3EQ7 — SECCIONALIZADOR MANUAL BAJO CARGA - N3</t>
        </is>
      </c>
      <c r="DN506" t="inlineStr">
        <is>
          <t>N3EQ7</t>
        </is>
      </c>
      <c r="DO506" t="inlineStr">
        <is>
          <t>N3</t>
        </is>
      </c>
    </row>
    <row r="507">
      <c r="BF507" t="inlineStr">
        <is>
          <t>N3EQ8</t>
        </is>
      </c>
      <c r="BG507" t="inlineStr">
        <is>
          <t>N3EQ8 — SECCIONALIZADOR ELÉCTRICO (MOTORIZADO) - N3</t>
        </is>
      </c>
      <c r="DN507" t="inlineStr">
        <is>
          <t>N3EQ8</t>
        </is>
      </c>
      <c r="DO507" t="inlineStr">
        <is>
          <t>N3</t>
        </is>
      </c>
    </row>
    <row r="508">
      <c r="BF508" t="inlineStr">
        <is>
          <t>N3EQ9</t>
        </is>
      </c>
      <c r="BG508" t="inlineStr">
        <is>
          <t>N3EQ9 — TRANSICIÓN AÉREA - SUBTERRÁNEA - N3</t>
        </is>
      </c>
      <c r="DN508" t="inlineStr">
        <is>
          <t>N3EQ9</t>
        </is>
      </c>
      <c r="DO508" t="inlineStr">
        <is>
          <t>N3</t>
        </is>
      </c>
    </row>
    <row r="509">
      <c r="BF509" t="inlineStr">
        <is>
          <t>N3EQ10</t>
        </is>
      </c>
      <c r="BG509" t="inlineStr">
        <is>
          <t>N3EQ10 — TRANSFORMADOR DE PUESTA A TIERRA</t>
        </is>
      </c>
      <c r="DN509" t="inlineStr">
        <is>
          <t>N3EQ10</t>
        </is>
      </c>
      <c r="DO509" t="inlineStr">
        <is>
          <t>N3</t>
        </is>
      </c>
    </row>
    <row r="510">
      <c r="BF510" t="inlineStr">
        <is>
          <t>N3EQ11</t>
        </is>
      </c>
      <c r="BG510" t="inlineStr">
        <is>
          <t>N3EQ11 — TRANSFORMADOR DE TENSIÓN - N3</t>
        </is>
      </c>
      <c r="DN510" t="inlineStr">
        <is>
          <t>N3EQ11</t>
        </is>
      </c>
      <c r="DO510" t="inlineStr">
        <is>
          <t>N3</t>
        </is>
      </c>
    </row>
    <row r="511">
      <c r="BF511" t="inlineStr">
        <is>
          <t>N3EQ14</t>
        </is>
      </c>
      <c r="BG511" t="inlineStr">
        <is>
          <t>N3EQ14 — UNIDAD DE CALIDAD DE POTENCIA (PQ) CREG 024 DE 2005</t>
        </is>
      </c>
      <c r="DN511" t="inlineStr">
        <is>
          <t>N3EQ14</t>
        </is>
      </c>
      <c r="DO511" t="inlineStr">
        <is>
          <t>N3</t>
        </is>
      </c>
    </row>
    <row r="512">
      <c r="BF512" t="inlineStr">
        <is>
          <t>N3EQ22</t>
        </is>
      </c>
      <c r="BG512" t="inlineStr">
        <is>
          <t>N3EQ22 — JUEGO CORTACIRCUITOS - N3</t>
        </is>
      </c>
      <c r="DN512" t="inlineStr">
        <is>
          <t>N3EQ22</t>
        </is>
      </c>
      <c r="DO512" t="inlineStr">
        <is>
          <t>N3</t>
        </is>
      </c>
    </row>
    <row r="513">
      <c r="BF513" t="inlineStr">
        <is>
          <t>N3EQ23</t>
        </is>
      </c>
      <c r="BG513" t="inlineStr">
        <is>
          <t>N3EQ23 — JUEGO PARARRAYOS (44 kV) - N3</t>
        </is>
      </c>
      <c r="DN513" t="inlineStr">
        <is>
          <t>N3EQ23</t>
        </is>
      </c>
      <c r="DO513" t="inlineStr">
        <is>
          <t>N3</t>
        </is>
      </c>
    </row>
    <row r="514">
      <c r="BF514" t="inlineStr">
        <is>
          <t>N3EQ24</t>
        </is>
      </c>
      <c r="BG514" t="inlineStr">
        <is>
          <t>N3EQ24 — TRANSICIÓN AÉREA - SUBTERRÁNEA (44 kV) - N3</t>
        </is>
      </c>
      <c r="DN514" t="inlineStr">
        <is>
          <t>N3EQ24</t>
        </is>
      </c>
      <c r="DO514" t="inlineStr">
        <is>
          <t>N3</t>
        </is>
      </c>
    </row>
    <row r="515">
      <c r="BF515" t="inlineStr">
        <is>
          <t>N3EQ25</t>
        </is>
      </c>
      <c r="BG515" t="inlineStr">
        <is>
          <t>N3EQ25 — INDICADOR FALLA SUBTERRANEO - N3</t>
        </is>
      </c>
      <c r="DN515" t="inlineStr">
        <is>
          <t>N3EQ25</t>
        </is>
      </c>
      <c r="DO515" t="inlineStr">
        <is>
          <t>N3</t>
        </is>
      </c>
    </row>
    <row r="516">
      <c r="BF516" t="inlineStr">
        <is>
          <t>N3EQ26</t>
        </is>
      </c>
      <c r="BG516" t="inlineStr">
        <is>
          <t>N3EQ26 — TRANSFORMADOR DE TENSIÓN (Pedestal) - N3</t>
        </is>
      </c>
      <c r="DN516" t="inlineStr">
        <is>
          <t>N3EQ26</t>
        </is>
      </c>
      <c r="DO516" t="inlineStr">
        <is>
          <t>N3</t>
        </is>
      </c>
    </row>
    <row r="517">
      <c r="BF517" t="inlineStr">
        <is>
          <t>N3EQ27</t>
        </is>
      </c>
      <c r="BG517" t="inlineStr">
        <is>
          <t>N3EQ27 — TRANSFORMADOR DE CORRIENTE - N3</t>
        </is>
      </c>
      <c r="DN517" t="inlineStr">
        <is>
          <t>N3EQ27</t>
        </is>
      </c>
      <c r="DO517" t="inlineStr">
        <is>
          <t>N3</t>
        </is>
      </c>
    </row>
    <row r="518">
      <c r="BF518" t="inlineStr">
        <is>
          <t>N4EQ2</t>
        </is>
      </c>
      <c r="BG518" t="inlineStr">
        <is>
          <t>N4EQ2 — TRANSFORMADOR DE TENSIÓN - N4</t>
        </is>
      </c>
      <c r="DN518" t="inlineStr">
        <is>
          <t>N4EQ2</t>
        </is>
      </c>
      <c r="DO518" t="inlineStr">
        <is>
          <t>N4</t>
        </is>
      </c>
    </row>
    <row r="519">
      <c r="BF519" t="inlineStr">
        <is>
          <t>N4EQ4</t>
        </is>
      </c>
      <c r="BG519" t="inlineStr">
        <is>
          <t>N4EQ4 — UNIDAD DE CALIDAD DE POTENCIA (PQ) CREG 024 DE 2005</t>
        </is>
      </c>
      <c r="DN519" t="inlineStr">
        <is>
          <t>N4EQ4</t>
        </is>
      </c>
      <c r="DO519" t="inlineStr">
        <is>
          <t>N4</t>
        </is>
      </c>
    </row>
    <row r="520">
      <c r="BF520" t="inlineStr">
        <is>
          <t>N5EQ1</t>
        </is>
      </c>
      <c r="BG520" t="inlineStr">
        <is>
          <t>N5EQ1 — TRANSFORMADOR DE TENSIÓN - 230 kV</t>
        </is>
      </c>
      <c r="DN520" t="inlineStr">
        <is>
          <t>N5EQ1</t>
        </is>
      </c>
      <c r="DO520" t="inlineStr">
        <is>
          <t>N5</t>
        </is>
      </c>
    </row>
    <row r="521">
      <c r="BF521" t="inlineStr">
        <is>
          <t>N6EQ1</t>
        </is>
      </c>
      <c r="BG521" t="inlineStr">
        <is>
          <t>N6EQ1 — TRANSFORMADOR DE TENSIÓN - 500 kV</t>
        </is>
      </c>
      <c r="DN521" t="inlineStr">
        <is>
          <t>N6EQ1</t>
        </is>
      </c>
      <c r="DO521" t="inlineStr">
        <is>
          <t>N6</t>
        </is>
      </c>
    </row>
    <row r="522">
      <c r="BF522" t="inlineStr">
        <is>
          <t>N6P2</t>
        </is>
      </c>
      <c r="BG522" t="inlineStr">
        <is>
          <t>N6P2 — Control y protección Bahía de Transformador</t>
        </is>
      </c>
      <c r="DN522" t="inlineStr">
        <is>
          <t>N6P2</t>
        </is>
      </c>
      <c r="DO522" t="inlineStr">
        <is>
          <t>N6</t>
        </is>
      </c>
    </row>
    <row r="523">
      <c r="BF523" t="inlineStr">
        <is>
          <t>N6P6</t>
        </is>
      </c>
      <c r="BG523" t="inlineStr">
        <is>
          <t>N6P6 — Control y Protección del Transformador</t>
        </is>
      </c>
      <c r="DN523" t="inlineStr">
        <is>
          <t>N6P6</t>
        </is>
      </c>
      <c r="DO523" t="inlineStr">
        <is>
          <t>N6</t>
        </is>
      </c>
    </row>
    <row r="524">
      <c r="BF524" t="inlineStr">
        <is>
          <t>N5P2</t>
        </is>
      </c>
      <c r="BG524" t="inlineStr">
        <is>
          <t>N5P2 — Control y protección Bahía de Transformador</t>
        </is>
      </c>
      <c r="DN524" t="inlineStr">
        <is>
          <t>N5P2</t>
        </is>
      </c>
      <c r="DO524" t="inlineStr">
        <is>
          <t>N5</t>
        </is>
      </c>
    </row>
    <row r="525">
      <c r="BF525" t="inlineStr">
        <is>
          <t>N5P7</t>
        </is>
      </c>
      <c r="BG525" t="inlineStr">
        <is>
          <t>N5P7 — Control y Protección del Transformador</t>
        </is>
      </c>
      <c r="DN525" t="inlineStr">
        <is>
          <t>N5P7</t>
        </is>
      </c>
      <c r="DO525" t="inlineStr">
        <is>
          <t>N5</t>
        </is>
      </c>
    </row>
    <row r="526">
      <c r="BF526" t="inlineStr">
        <is>
          <t>N4P1</t>
        </is>
      </c>
      <c r="BG526" t="inlineStr">
        <is>
          <t>N4P1 — Control y protección Bahía de Línea</t>
        </is>
      </c>
      <c r="DN526" t="inlineStr">
        <is>
          <t>N4P1</t>
        </is>
      </c>
      <c r="DO526" t="inlineStr">
        <is>
          <t>N4</t>
        </is>
      </c>
    </row>
    <row r="527">
      <c r="BF527" t="inlineStr">
        <is>
          <t>N4P2</t>
        </is>
      </c>
      <c r="BG527" t="inlineStr">
        <is>
          <t>N4P2 — Control y protección Bahía de Transformador</t>
        </is>
      </c>
      <c r="DN527" t="inlineStr">
        <is>
          <t>N4P2</t>
        </is>
      </c>
      <c r="DO527" t="inlineStr">
        <is>
          <t>N4</t>
        </is>
      </c>
    </row>
    <row r="528">
      <c r="BF528" t="inlineStr">
        <is>
          <t>N4P3</t>
        </is>
      </c>
      <c r="BG528" t="inlineStr">
        <is>
          <t>N4P3 — Control y protección Bahía de Transf, Acopl, Corte Central</t>
        </is>
      </c>
      <c r="DN528" t="inlineStr">
        <is>
          <t>N4P3</t>
        </is>
      </c>
      <c r="DO528" t="inlineStr">
        <is>
          <t>N4</t>
        </is>
      </c>
    </row>
    <row r="529">
      <c r="BF529" t="inlineStr">
        <is>
          <t>N4P4</t>
        </is>
      </c>
      <c r="BG529" t="inlineStr">
        <is>
          <t>N4P4 — Control y protección Bahìa de Seccionamiento</t>
        </is>
      </c>
      <c r="DN529" t="inlineStr">
        <is>
          <t>N4P4</t>
        </is>
      </c>
      <c r="DO529" t="inlineStr">
        <is>
          <t>N4</t>
        </is>
      </c>
    </row>
    <row r="530">
      <c r="BF530" t="inlineStr">
        <is>
          <t>N4P5</t>
        </is>
      </c>
      <c r="BG530" t="inlineStr">
        <is>
          <t>N4P5 — Protección Diferencial de Barras Tipo 1,2</t>
        </is>
      </c>
      <c r="DN530" t="inlineStr">
        <is>
          <t>N4P5</t>
        </is>
      </c>
      <c r="DO530" t="inlineStr">
        <is>
          <t>N4</t>
        </is>
      </c>
    </row>
    <row r="531">
      <c r="BF531" t="inlineStr">
        <is>
          <t>N4P6</t>
        </is>
      </c>
      <c r="BG531" t="inlineStr">
        <is>
          <t>N4P6 — Protección Diferencial de Barras Tipo 3,4</t>
        </is>
      </c>
      <c r="DN531" t="inlineStr">
        <is>
          <t>N4P6</t>
        </is>
      </c>
      <c r="DO531" t="inlineStr">
        <is>
          <t>N4</t>
        </is>
      </c>
    </row>
    <row r="532">
      <c r="BF532" t="inlineStr">
        <is>
          <t>N3P1</t>
        </is>
      </c>
      <c r="BG532" t="inlineStr">
        <is>
          <t>N3P1 — Bahía de Línea</t>
        </is>
      </c>
      <c r="DN532" t="inlineStr">
        <is>
          <t>N3P1</t>
        </is>
      </c>
      <c r="DO532" t="inlineStr">
        <is>
          <t>N3</t>
        </is>
      </c>
    </row>
    <row r="533">
      <c r="BF533" t="inlineStr">
        <is>
          <t>N3P2</t>
        </is>
      </c>
      <c r="BG533" t="inlineStr">
        <is>
          <t>N3P2 — Bahía de Transformador</t>
        </is>
      </c>
      <c r="DN533" t="inlineStr">
        <is>
          <t>N3P2</t>
        </is>
      </c>
      <c r="DO533" t="inlineStr">
        <is>
          <t>N3</t>
        </is>
      </c>
    </row>
    <row r="534">
      <c r="BF534" t="inlineStr">
        <is>
          <t>N3P3</t>
        </is>
      </c>
      <c r="BG534" t="inlineStr">
        <is>
          <t>N3P3 — Bahía de Transf, Acopl, Corte Central</t>
        </is>
      </c>
      <c r="DN534" t="inlineStr">
        <is>
          <t>N3P3</t>
        </is>
      </c>
      <c r="DO534" t="inlineStr">
        <is>
          <t>N3</t>
        </is>
      </c>
    </row>
    <row r="535">
      <c r="BF535" t="inlineStr">
        <is>
          <t>N3P4</t>
        </is>
      </c>
      <c r="BG535" t="inlineStr">
        <is>
          <t>N3P4 — Bahìa Secc</t>
        </is>
      </c>
      <c r="DN535" t="inlineStr">
        <is>
          <t>N3P4</t>
        </is>
      </c>
      <c r="DO535" t="inlineStr">
        <is>
          <t>N3</t>
        </is>
      </c>
    </row>
    <row r="536">
      <c r="BF536" t="inlineStr">
        <is>
          <t>N3P5</t>
        </is>
      </c>
      <c r="BG536" t="inlineStr">
        <is>
          <t>N3P5 — Protección Diferencial de Barras Tipo 1,2</t>
        </is>
      </c>
      <c r="DN536" t="inlineStr">
        <is>
          <t>N3P5</t>
        </is>
      </c>
      <c r="DO536" t="inlineStr">
        <is>
          <t>N3</t>
        </is>
      </c>
    </row>
    <row r="537">
      <c r="BF537" t="inlineStr">
        <is>
          <t>N3P6</t>
        </is>
      </c>
      <c r="BG537" t="inlineStr">
        <is>
          <t>N3P6 — Protección Diferencial de Barras Tipo 3</t>
        </is>
      </c>
      <c r="DN537" t="inlineStr">
        <is>
          <t>N3P6</t>
        </is>
      </c>
      <c r="DO537" t="inlineStr">
        <is>
          <t>N3</t>
        </is>
      </c>
    </row>
    <row r="538">
      <c r="BF538" t="inlineStr">
        <is>
          <t>N2P1</t>
        </is>
      </c>
      <c r="BG538" t="inlineStr">
        <is>
          <t xml:space="preserve">N2P1 — </t>
        </is>
      </c>
      <c r="DN538" t="inlineStr">
        <is>
          <t>N2P1</t>
        </is>
      </c>
      <c r="DO538" t="inlineStr">
        <is>
          <t>N2</t>
        </is>
      </c>
    </row>
    <row r="539">
      <c r="BF539" t="inlineStr">
        <is>
          <t>N0P1</t>
        </is>
      </c>
      <c r="BG539" t="inlineStr">
        <is>
          <t>N0P1 — (1-2 Bahías)</t>
        </is>
      </c>
      <c r="DN539" t="inlineStr">
        <is>
          <t>N0P1</t>
        </is>
      </c>
      <c r="DO539" t="inlineStr">
        <is>
          <t>N0</t>
        </is>
      </c>
    </row>
    <row r="540">
      <c r="BF540" t="inlineStr">
        <is>
          <t>N0P2</t>
        </is>
      </c>
      <c r="BG540" t="inlineStr">
        <is>
          <t>N0P2 — (3-4 Bahías)</t>
        </is>
      </c>
      <c r="DN540" t="inlineStr">
        <is>
          <t>N0P2</t>
        </is>
      </c>
      <c r="DO540" t="inlineStr">
        <is>
          <t>N0</t>
        </is>
      </c>
    </row>
    <row r="541">
      <c r="BF541" t="inlineStr">
        <is>
          <t>N0P3</t>
        </is>
      </c>
      <c r="BG541" t="inlineStr">
        <is>
          <t>N0P3 — (5-8 Bahías)</t>
        </is>
      </c>
      <c r="DN541" t="inlineStr">
        <is>
          <t>N0P3</t>
        </is>
      </c>
      <c r="DO541" t="inlineStr">
        <is>
          <t>N0</t>
        </is>
      </c>
    </row>
    <row r="542">
      <c r="BF542" t="inlineStr">
        <is>
          <t>N0P4</t>
        </is>
      </c>
      <c r="BG542" t="inlineStr">
        <is>
          <t>N0P4 — (9-12 Bahías)</t>
        </is>
      </c>
      <c r="DN542" t="inlineStr">
        <is>
          <t>N0P4</t>
        </is>
      </c>
      <c r="DO542" t="inlineStr">
        <is>
          <t>N0</t>
        </is>
      </c>
    </row>
    <row r="543">
      <c r="BF543" t="inlineStr">
        <is>
          <t>N0P5</t>
        </is>
      </c>
      <c r="BG543" t="inlineStr">
        <is>
          <t>N0P5 — (Más de 12 Bahías)</t>
        </is>
      </c>
      <c r="DN543" t="inlineStr">
        <is>
          <t>N0P5</t>
        </is>
      </c>
      <c r="DO543" t="inlineStr">
        <is>
          <t>N0</t>
        </is>
      </c>
    </row>
    <row r="544">
      <c r="BF544" t="inlineStr">
        <is>
          <t>N4L76</t>
        </is>
      </c>
      <c r="BG544" t="inlineStr">
        <is>
          <t>N4L76 — Banco de ductos - Circuito sencillo</t>
        </is>
      </c>
      <c r="DN544" t="inlineStr">
        <is>
          <t>N4L76</t>
        </is>
      </c>
      <c r="DO544" t="inlineStr">
        <is>
          <t>N4</t>
        </is>
      </c>
    </row>
    <row r="545">
      <c r="BF545" t="inlineStr">
        <is>
          <t>N4L77</t>
        </is>
      </c>
      <c r="BG545" t="inlineStr">
        <is>
          <t>N4L77 — Box-Culvert - Circuito sencillo</t>
        </is>
      </c>
      <c r="DN545" t="inlineStr">
        <is>
          <t>N4L77</t>
        </is>
      </c>
      <c r="DO545" t="inlineStr">
        <is>
          <t>N4</t>
        </is>
      </c>
    </row>
    <row r="546">
      <c r="BF546" t="inlineStr">
        <is>
          <t>N4L78</t>
        </is>
      </c>
      <c r="BG546" t="inlineStr">
        <is>
          <t>N4L78 — Banco de ductos - Circuito doble</t>
        </is>
      </c>
      <c r="DN546" t="inlineStr">
        <is>
          <t>N4L78</t>
        </is>
      </c>
      <c r="DO546" t="inlineStr">
        <is>
          <t>N4</t>
        </is>
      </c>
    </row>
    <row r="547">
      <c r="BF547" t="inlineStr">
        <is>
          <t>N4L79</t>
        </is>
      </c>
      <c r="BG547" t="inlineStr">
        <is>
          <t>N4L79 — Box-Culvert - Circuito doble</t>
        </is>
      </c>
      <c r="DN547" t="inlineStr">
        <is>
          <t>N4L79</t>
        </is>
      </c>
      <c r="DO547" t="inlineStr">
        <is>
          <t>N4</t>
        </is>
      </c>
    </row>
    <row r="548">
      <c r="BF548" t="inlineStr">
        <is>
          <t>N4L80</t>
        </is>
      </c>
      <c r="BG548" t="inlineStr">
        <is>
          <t>N4L80 — Conductor ACSR 266 kcmil</t>
        </is>
      </c>
      <c r="DN548" t="inlineStr">
        <is>
          <t>N4L80</t>
        </is>
      </c>
      <c r="DO548" t="inlineStr">
        <is>
          <t>N4</t>
        </is>
      </c>
    </row>
    <row r="549">
      <c r="BF549" t="inlineStr">
        <is>
          <t>N4L81</t>
        </is>
      </c>
      <c r="BG549" t="inlineStr">
        <is>
          <t>N4L81 — Conductor ACSR 336 kcmil</t>
        </is>
      </c>
      <c r="DN549" t="inlineStr">
        <is>
          <t>N4L81</t>
        </is>
      </c>
      <c r="DO549" t="inlineStr">
        <is>
          <t>N4</t>
        </is>
      </c>
    </row>
    <row r="550">
      <c r="BF550" t="inlineStr">
        <is>
          <t>N4L82</t>
        </is>
      </c>
      <c r="BG550" t="inlineStr">
        <is>
          <t>N4L82 — Conductor ACSR 397 kcmil</t>
        </is>
      </c>
      <c r="DN550" t="inlineStr">
        <is>
          <t>N4L82</t>
        </is>
      </c>
      <c r="DO550" t="inlineStr">
        <is>
          <t>N4</t>
        </is>
      </c>
    </row>
    <row r="551">
      <c r="BF551" t="inlineStr">
        <is>
          <t>N4L83</t>
        </is>
      </c>
      <c r="BG551" t="inlineStr">
        <is>
          <t>N4L83 — Conductor ACSR 477 kcmil</t>
        </is>
      </c>
      <c r="DN551" t="inlineStr">
        <is>
          <t>N4L83</t>
        </is>
      </c>
      <c r="DO551" t="inlineStr">
        <is>
          <t>N4</t>
        </is>
      </c>
    </row>
    <row r="552">
      <c r="BF552" t="inlineStr">
        <is>
          <t>N4L84</t>
        </is>
      </c>
      <c r="BG552" t="inlineStr">
        <is>
          <t>N4L84 — Conductor ACSR 605 kcmil</t>
        </is>
      </c>
      <c r="DN552" t="inlineStr">
        <is>
          <t>N4L84</t>
        </is>
      </c>
      <c r="DO552" t="inlineStr">
        <is>
          <t>N4</t>
        </is>
      </c>
    </row>
    <row r="553">
      <c r="BF553" t="inlineStr">
        <is>
          <t>N4L85</t>
        </is>
      </c>
      <c r="BG553" t="inlineStr">
        <is>
          <t>N4L85 — Conductor ACSR 795 kcmil</t>
        </is>
      </c>
      <c r="DN553" t="inlineStr">
        <is>
          <t>N4L85</t>
        </is>
      </c>
      <c r="DO553" t="inlineStr">
        <is>
          <t>N4</t>
        </is>
      </c>
    </row>
    <row r="554">
      <c r="BF554" t="inlineStr">
        <is>
          <t>N4L86</t>
        </is>
      </c>
      <c r="BG554" t="inlineStr">
        <is>
          <t>N4L86 — Cable para red compacta XLPE 800 mm2</t>
        </is>
      </c>
      <c r="DN554" t="inlineStr">
        <is>
          <t>N4L86</t>
        </is>
      </c>
      <c r="DO554" t="inlineStr">
        <is>
          <t>N4</t>
        </is>
      </c>
    </row>
    <row r="555">
      <c r="BF555" t="inlineStr">
        <is>
          <t>N4L87</t>
        </is>
      </c>
      <c r="BG555" t="inlineStr">
        <is>
          <t>N4L87 — Cable para red compacta XLPE 1000 mm2</t>
        </is>
      </c>
      <c r="DN555" t="inlineStr">
        <is>
          <t>N4L87</t>
        </is>
      </c>
      <c r="DO555" t="inlineStr">
        <is>
          <t>N4</t>
        </is>
      </c>
    </row>
    <row r="556">
      <c r="BF556" t="inlineStr">
        <is>
          <t>N4L88</t>
        </is>
      </c>
      <c r="BG556" t="inlineStr">
        <is>
          <t>N4L88 — Cable para red compacta XLPE 1200 mm2</t>
        </is>
      </c>
      <c r="DN556" t="inlineStr">
        <is>
          <t>N4L88</t>
        </is>
      </c>
      <c r="DO556" t="inlineStr">
        <is>
          <t>N4</t>
        </is>
      </c>
    </row>
    <row r="557">
      <c r="BF557" t="inlineStr">
        <is>
          <t>N4L89</t>
        </is>
      </c>
      <c r="BG557" t="inlineStr">
        <is>
          <t>N4L89 — Cable de guarda</t>
        </is>
      </c>
      <c r="DN557" t="inlineStr">
        <is>
          <t>N4L89</t>
        </is>
      </c>
      <c r="DO557" t="inlineStr">
        <is>
          <t>N4</t>
        </is>
      </c>
    </row>
    <row r="558">
      <c r="BF558" t="inlineStr">
        <is>
          <t>N4L93</t>
        </is>
      </c>
      <c r="BG558" t="inlineStr">
        <is>
          <t>N4L93 — Cable de fibra óptica  All-Dielectric Self-Supporting (ADSS) monomodo</t>
        </is>
      </c>
      <c r="DN558" t="inlineStr">
        <is>
          <t>N4L93</t>
        </is>
      </c>
      <c r="DO558" t="inlineStr">
        <is>
          <t>N4</t>
        </is>
      </c>
    </row>
    <row r="559">
      <c r="BF559" t="inlineStr">
        <is>
          <t>N4L94</t>
        </is>
      </c>
      <c r="BG559" t="inlineStr">
        <is>
          <t>N4L94 — Fibra óptica tipo adosada</t>
        </is>
      </c>
      <c r="DN559" t="inlineStr">
        <is>
          <t>N4L94</t>
        </is>
      </c>
      <c r="DO559" t="inlineStr">
        <is>
          <t>N4</t>
        </is>
      </c>
    </row>
    <row r="560">
      <c r="BF560" t="inlineStr">
        <is>
          <t>N3L68</t>
        </is>
      </c>
      <c r="BG560" t="inlineStr">
        <is>
          <t>N3L68 — Estructura de concreto   (2000 kg  27m)</t>
        </is>
      </c>
      <c r="DN560" t="inlineStr">
        <is>
          <t>N3L68</t>
        </is>
      </c>
      <c r="DO560" t="inlineStr">
        <is>
          <t>N3</t>
        </is>
      </c>
    </row>
    <row r="561">
      <c r="BF561" t="inlineStr">
        <is>
          <t>N3L69</t>
        </is>
      </c>
      <c r="BG561" t="inlineStr">
        <is>
          <t>N3L69 — Estructura de concreto   (3000 kg 27 m)</t>
        </is>
      </c>
      <c r="DN561" t="inlineStr">
        <is>
          <t>N3L69</t>
        </is>
      </c>
      <c r="DO561" t="inlineStr">
        <is>
          <t>N3</t>
        </is>
      </c>
    </row>
    <row r="562">
      <c r="BF562" t="inlineStr">
        <is>
          <t>N3L127</t>
        </is>
      </c>
      <c r="BG562" t="inlineStr">
        <is>
          <t>N3L127 — Poste metálico de 14 m 750 kg</t>
        </is>
      </c>
      <c r="DN562" t="inlineStr">
        <is>
          <t>N3L127</t>
        </is>
      </c>
      <c r="DO562" t="inlineStr">
        <is>
          <t>N3</t>
        </is>
      </c>
    </row>
    <row r="563">
      <c r="BF563" t="inlineStr">
        <is>
          <t>N3L128</t>
        </is>
      </c>
      <c r="BG563" t="inlineStr">
        <is>
          <t>N3L128 — Poste metálico de 14 m 1050 kg</t>
        </is>
      </c>
      <c r="DN563" t="inlineStr">
        <is>
          <t>N3L128</t>
        </is>
      </c>
      <c r="DO563" t="inlineStr">
        <is>
          <t>N3</t>
        </is>
      </c>
    </row>
    <row r="564">
      <c r="BF564" t="inlineStr">
        <is>
          <t>N3L82</t>
        </is>
      </c>
      <c r="BG564" t="inlineStr">
        <is>
          <t>N3L82 — Canalización 4*6"</t>
        </is>
      </c>
      <c r="DN564" t="inlineStr">
        <is>
          <t>N3L82</t>
        </is>
      </c>
      <c r="DO564" t="inlineStr">
        <is>
          <t>N3</t>
        </is>
      </c>
    </row>
    <row r="565">
      <c r="BF565" t="inlineStr">
        <is>
          <t>N3L83</t>
        </is>
      </c>
      <c r="BG565" t="inlineStr">
        <is>
          <t>N3L83 — Canalización 6*6"</t>
        </is>
      </c>
      <c r="DN565" t="inlineStr">
        <is>
          <t>N3L83</t>
        </is>
      </c>
      <c r="DO565" t="inlineStr">
        <is>
          <t>N3</t>
        </is>
      </c>
    </row>
    <row r="566">
      <c r="BF566" t="inlineStr">
        <is>
          <t>N3L84</t>
        </is>
      </c>
      <c r="BG566" t="inlineStr">
        <is>
          <t>N3L84 — Conductor ACSR 2 AWG</t>
        </is>
      </c>
      <c r="DN566" t="inlineStr">
        <is>
          <t>N3L84</t>
        </is>
      </c>
      <c r="DO566" t="inlineStr">
        <is>
          <t>N3</t>
        </is>
      </c>
    </row>
    <row r="567">
      <c r="BF567" t="inlineStr">
        <is>
          <t>N3L85</t>
        </is>
      </c>
      <c r="BG567" t="inlineStr">
        <is>
          <t>N3L85 — Conductor ACSR 1 AWG</t>
        </is>
      </c>
      <c r="DN567" t="inlineStr">
        <is>
          <t>N3L85</t>
        </is>
      </c>
      <c r="DO567" t="inlineStr">
        <is>
          <t>N3</t>
        </is>
      </c>
    </row>
    <row r="568">
      <c r="BF568" t="inlineStr">
        <is>
          <t>N3L86</t>
        </is>
      </c>
      <c r="BG568" t="inlineStr">
        <is>
          <t>N3L86 — Conductor ACSR 1/0 AWG</t>
        </is>
      </c>
      <c r="DN568" t="inlineStr">
        <is>
          <t>N3L86</t>
        </is>
      </c>
      <c r="DO568" t="inlineStr">
        <is>
          <t>N3</t>
        </is>
      </c>
    </row>
    <row r="569">
      <c r="BF569" t="inlineStr">
        <is>
          <t>N3L87</t>
        </is>
      </c>
      <c r="BG569" t="inlineStr">
        <is>
          <t>N3L87 — Conductor ACSR 2/0 AWG</t>
        </is>
      </c>
      <c r="DN569" t="inlineStr">
        <is>
          <t>N3L87</t>
        </is>
      </c>
      <c r="DO569" t="inlineStr">
        <is>
          <t>N3</t>
        </is>
      </c>
    </row>
    <row r="570">
      <c r="BF570" t="inlineStr">
        <is>
          <t>N3L88</t>
        </is>
      </c>
      <c r="BG570" t="inlineStr">
        <is>
          <t>N3L88 — Conductor ACSR 3/0 AWG</t>
        </is>
      </c>
      <c r="DN570" t="inlineStr">
        <is>
          <t>N3L88</t>
        </is>
      </c>
      <c r="DO570" t="inlineStr">
        <is>
          <t>N3</t>
        </is>
      </c>
    </row>
    <row r="571">
      <c r="BF571" t="inlineStr">
        <is>
          <t>N3L89</t>
        </is>
      </c>
      <c r="BG571" t="inlineStr">
        <is>
          <t>N3L89 — Conductor ACSR 4/0 AWG</t>
        </is>
      </c>
      <c r="DN571" t="inlineStr">
        <is>
          <t>N3L89</t>
        </is>
      </c>
      <c r="DO571" t="inlineStr">
        <is>
          <t>N3</t>
        </is>
      </c>
    </row>
    <row r="572">
      <c r="BF572" t="inlineStr">
        <is>
          <t>N3L90</t>
        </is>
      </c>
      <c r="BG572" t="inlineStr">
        <is>
          <t>N3L90 — Conductor ACSR 336 kcmil</t>
        </is>
      </c>
      <c r="DN572" t="inlineStr">
        <is>
          <t>N3L90</t>
        </is>
      </c>
      <c r="DO572" t="inlineStr">
        <is>
          <t>N3</t>
        </is>
      </c>
    </row>
    <row r="573">
      <c r="BF573" t="inlineStr">
        <is>
          <t>N3L91</t>
        </is>
      </c>
      <c r="BG573" t="inlineStr">
        <is>
          <t>N3L91 — Conductor semiaislado 4 AWG</t>
        </is>
      </c>
      <c r="DN573" t="inlineStr">
        <is>
          <t>N3L91</t>
        </is>
      </c>
      <c r="DO573" t="inlineStr">
        <is>
          <t>N3</t>
        </is>
      </c>
    </row>
    <row r="574">
      <c r="BF574" t="inlineStr">
        <is>
          <t>N3L92</t>
        </is>
      </c>
      <c r="BG574" t="inlineStr">
        <is>
          <t>N3L92 — Conductor semiaislado 2 AWG</t>
        </is>
      </c>
      <c r="DN574" t="inlineStr">
        <is>
          <t>N3L92</t>
        </is>
      </c>
      <c r="DO574" t="inlineStr">
        <is>
          <t>N3</t>
        </is>
      </c>
    </row>
    <row r="575">
      <c r="BF575" t="inlineStr">
        <is>
          <t>N3L93</t>
        </is>
      </c>
      <c r="BG575" t="inlineStr">
        <is>
          <t>N3L93 — Conductor semiaislado 1 AWG</t>
        </is>
      </c>
      <c r="DN575" t="inlineStr">
        <is>
          <t>N3L93</t>
        </is>
      </c>
      <c r="DO575" t="inlineStr">
        <is>
          <t>N3</t>
        </is>
      </c>
    </row>
    <row r="576">
      <c r="BF576" t="inlineStr">
        <is>
          <t>N3L94</t>
        </is>
      </c>
      <c r="BG576" t="inlineStr">
        <is>
          <t>N3L94 — Conductor semiaislado 1/0 AWG</t>
        </is>
      </c>
      <c r="DN576" t="inlineStr">
        <is>
          <t>N3L94</t>
        </is>
      </c>
      <c r="DO576" t="inlineStr">
        <is>
          <t>N3</t>
        </is>
      </c>
    </row>
    <row r="577">
      <c r="BF577" t="inlineStr">
        <is>
          <t>N3L95</t>
        </is>
      </c>
      <c r="BG577" t="inlineStr">
        <is>
          <t>N3L95 — Conductor semiaislado 2/0 AWG</t>
        </is>
      </c>
      <c r="DN577" t="inlineStr">
        <is>
          <t>N3L95</t>
        </is>
      </c>
      <c r="DO577" t="inlineStr">
        <is>
          <t>N3</t>
        </is>
      </c>
    </row>
    <row r="578">
      <c r="BF578" t="inlineStr">
        <is>
          <t>N3L96</t>
        </is>
      </c>
      <c r="BG578" t="inlineStr">
        <is>
          <t>N3L96 — Conductor semiaislado 3/0 AWG</t>
        </is>
      </c>
      <c r="DN578" t="inlineStr">
        <is>
          <t>N3L96</t>
        </is>
      </c>
      <c r="DO578" t="inlineStr">
        <is>
          <t>N3</t>
        </is>
      </c>
    </row>
    <row r="579">
      <c r="BF579" t="inlineStr">
        <is>
          <t>N3L97</t>
        </is>
      </c>
      <c r="BG579" t="inlineStr">
        <is>
          <t>N3L97 — Conductor semiaislado 4/0 AWG</t>
        </is>
      </c>
      <c r="DN579" t="inlineStr">
        <is>
          <t>N3L97</t>
        </is>
      </c>
      <c r="DO579" t="inlineStr">
        <is>
          <t>N3</t>
        </is>
      </c>
    </row>
    <row r="580">
      <c r="BF580" t="inlineStr">
        <is>
          <t>N3L98</t>
        </is>
      </c>
      <c r="BG580" t="inlineStr">
        <is>
          <t>N3L98 — Conductor semiaislado 266 kcmil</t>
        </is>
      </c>
      <c r="DN580" t="inlineStr">
        <is>
          <t>N3L98</t>
        </is>
      </c>
      <c r="DO580" t="inlineStr">
        <is>
          <t>N3</t>
        </is>
      </c>
    </row>
    <row r="581">
      <c r="BF581" t="inlineStr">
        <is>
          <t>N3L99</t>
        </is>
      </c>
      <c r="BG581" t="inlineStr">
        <is>
          <t>N3L99 — Conductor semiaislado 336 kcmil</t>
        </is>
      </c>
      <c r="DN581" t="inlineStr">
        <is>
          <t>N3L99</t>
        </is>
      </c>
      <c r="DO581" t="inlineStr">
        <is>
          <t>N3</t>
        </is>
      </c>
    </row>
    <row r="582">
      <c r="BF582" t="inlineStr">
        <is>
          <t>N3L100</t>
        </is>
      </c>
      <c r="BG582" t="inlineStr">
        <is>
          <t>N3L100 — Conductor semiaislado 477 kcmil</t>
        </is>
      </c>
      <c r="DN582" t="inlineStr">
        <is>
          <t>N3L100</t>
        </is>
      </c>
      <c r="DO582" t="inlineStr">
        <is>
          <t>N3</t>
        </is>
      </c>
    </row>
    <row r="583">
      <c r="BF583" t="inlineStr">
        <is>
          <t>N3L101</t>
        </is>
      </c>
      <c r="BG583" t="inlineStr">
        <is>
          <t>N3L101 — Conductor semiaislado 795 kcmil</t>
        </is>
      </c>
      <c r="DN583" t="inlineStr">
        <is>
          <t>N3L101</t>
        </is>
      </c>
      <c r="DO583" t="inlineStr">
        <is>
          <t>N3</t>
        </is>
      </c>
    </row>
    <row r="584">
      <c r="BF584" t="inlineStr">
        <is>
          <t>N3L102</t>
        </is>
      </c>
      <c r="BG584" t="inlineStr">
        <is>
          <t>N3L102 — Conductor EPR 1/0 AWG</t>
        </is>
      </c>
      <c r="DN584" t="inlineStr">
        <is>
          <t>N3L102</t>
        </is>
      </c>
      <c r="DO584" t="inlineStr">
        <is>
          <t>N3</t>
        </is>
      </c>
    </row>
    <row r="585">
      <c r="BF585" t="inlineStr">
        <is>
          <t>N3L103</t>
        </is>
      </c>
      <c r="BG585" t="inlineStr">
        <is>
          <t>N3L103 — Conductor EPR 2/0 AWG</t>
        </is>
      </c>
      <c r="DN585" t="inlineStr">
        <is>
          <t>N3L103</t>
        </is>
      </c>
      <c r="DO585" t="inlineStr">
        <is>
          <t>N3</t>
        </is>
      </c>
    </row>
    <row r="586">
      <c r="BF586" t="inlineStr">
        <is>
          <t>N3L104</t>
        </is>
      </c>
      <c r="BG586" t="inlineStr">
        <is>
          <t>N3L104 — Conductor EPR 3/0 AWG</t>
        </is>
      </c>
      <c r="DN586" t="inlineStr">
        <is>
          <t>N3L104</t>
        </is>
      </c>
      <c r="DO586" t="inlineStr">
        <is>
          <t>N3</t>
        </is>
      </c>
    </row>
    <row r="587">
      <c r="BF587" t="inlineStr">
        <is>
          <t>N3L105</t>
        </is>
      </c>
      <c r="BG587" t="inlineStr">
        <is>
          <t>N3L105 — Conductor EPR 4/0 AWG</t>
        </is>
      </c>
      <c r="DN587" t="inlineStr">
        <is>
          <t>N3L105</t>
        </is>
      </c>
      <c r="DO587" t="inlineStr">
        <is>
          <t>N3</t>
        </is>
      </c>
    </row>
    <row r="588">
      <c r="BF588" t="inlineStr">
        <is>
          <t>N3L106</t>
        </is>
      </c>
      <c r="BG588" t="inlineStr">
        <is>
          <t>N3L106 — Conductor EPR 250 kcmil</t>
        </is>
      </c>
      <c r="DN588" t="inlineStr">
        <is>
          <t>N3L106</t>
        </is>
      </c>
      <c r="DO588" t="inlineStr">
        <is>
          <t>N3</t>
        </is>
      </c>
    </row>
    <row r="589">
      <c r="BF589" t="inlineStr">
        <is>
          <t>N3L107</t>
        </is>
      </c>
      <c r="BG589" t="inlineStr">
        <is>
          <t>N3L107 — Conductor EPR 300 kcmil</t>
        </is>
      </c>
      <c r="DN589" t="inlineStr">
        <is>
          <t>N3L107</t>
        </is>
      </c>
      <c r="DO589" t="inlineStr">
        <is>
          <t>N3</t>
        </is>
      </c>
    </row>
    <row r="590">
      <c r="BF590" t="inlineStr">
        <is>
          <t>N3L108</t>
        </is>
      </c>
      <c r="BG590" t="inlineStr">
        <is>
          <t>N3L108 — Conductor EPR 350 kcmil</t>
        </is>
      </c>
      <c r="DN590" t="inlineStr">
        <is>
          <t>N3L108</t>
        </is>
      </c>
      <c r="DO590" t="inlineStr">
        <is>
          <t>N3</t>
        </is>
      </c>
    </row>
    <row r="591">
      <c r="BF591" t="inlineStr">
        <is>
          <t>N3L109</t>
        </is>
      </c>
      <c r="BG591" t="inlineStr">
        <is>
          <t>N3L109 — Conductor EPR 400 kcmil</t>
        </is>
      </c>
      <c r="DN591" t="inlineStr">
        <is>
          <t>N3L109</t>
        </is>
      </c>
      <c r="DO591" t="inlineStr">
        <is>
          <t>N3</t>
        </is>
      </c>
    </row>
    <row r="592">
      <c r="BF592" t="inlineStr">
        <is>
          <t>N3L110</t>
        </is>
      </c>
      <c r="BG592" t="inlineStr">
        <is>
          <t>N3L110 — Conductor EPR 500 kcmil</t>
        </is>
      </c>
      <c r="DN592" t="inlineStr">
        <is>
          <t>N3L110</t>
        </is>
      </c>
      <c r="DO592" t="inlineStr">
        <is>
          <t>N3</t>
        </is>
      </c>
    </row>
    <row r="593">
      <c r="BF593" t="inlineStr">
        <is>
          <t>N3L111</t>
        </is>
      </c>
      <c r="BG593" t="inlineStr">
        <is>
          <t>N3L111 — Conductor EPR 600 kcmil</t>
        </is>
      </c>
      <c r="DN593" t="inlineStr">
        <is>
          <t>N3L111</t>
        </is>
      </c>
      <c r="DO593" t="inlineStr">
        <is>
          <t>N3</t>
        </is>
      </c>
    </row>
    <row r="594">
      <c r="BF594" t="inlineStr">
        <is>
          <t>N3L112</t>
        </is>
      </c>
      <c r="BG594" t="inlineStr">
        <is>
          <t>N3L112 — Conductor EPR 750 kcmil</t>
        </is>
      </c>
      <c r="DN594" t="inlineStr">
        <is>
          <t>N3L112</t>
        </is>
      </c>
      <c r="DO594" t="inlineStr">
        <is>
          <t>N3</t>
        </is>
      </c>
    </row>
    <row r="595">
      <c r="BF595" t="inlineStr">
        <is>
          <t>N3L113</t>
        </is>
      </c>
      <c r="BG595" t="inlineStr">
        <is>
          <t>N3L113 — Cobre aislado XLP o  EPR, 35 kV- 2 AWG</t>
        </is>
      </c>
      <c r="DN595" t="inlineStr">
        <is>
          <t>N3L113</t>
        </is>
      </c>
      <c r="DO595" t="inlineStr">
        <is>
          <t>N3</t>
        </is>
      </c>
    </row>
    <row r="596">
      <c r="BF596" t="inlineStr">
        <is>
          <t>N3L114</t>
        </is>
      </c>
      <c r="BG596" t="inlineStr">
        <is>
          <t>N3L114 — Cobre aislado XLP o  EPR, 35 kV- 2/0 AWG</t>
        </is>
      </c>
      <c r="DN596" t="inlineStr">
        <is>
          <t>N3L114</t>
        </is>
      </c>
      <c r="DO596" t="inlineStr">
        <is>
          <t>N3</t>
        </is>
      </c>
    </row>
    <row r="597">
      <c r="BF597" t="inlineStr">
        <is>
          <t>N3L115</t>
        </is>
      </c>
      <c r="BG597" t="inlineStr">
        <is>
          <t>N3L115 — Cobre aislado XLP o  EPR, 35 kV- 3/0 AWG</t>
        </is>
      </c>
      <c r="DN597" t="inlineStr">
        <is>
          <t>N3L115</t>
        </is>
      </c>
      <c r="DO597" t="inlineStr">
        <is>
          <t>N3</t>
        </is>
      </c>
    </row>
    <row r="598">
      <c r="BF598" t="inlineStr">
        <is>
          <t>N3L116</t>
        </is>
      </c>
      <c r="BG598" t="inlineStr">
        <is>
          <t>N3L116 — Cobre aislado XLP o  EPR, 35 kV- 4/0 AWG</t>
        </is>
      </c>
      <c r="DN598" t="inlineStr">
        <is>
          <t>N3L116</t>
        </is>
      </c>
      <c r="DO598" t="inlineStr">
        <is>
          <t>N3</t>
        </is>
      </c>
    </row>
    <row r="599">
      <c r="BF599" t="inlineStr">
        <is>
          <t>N3L117</t>
        </is>
      </c>
      <c r="BG599" t="inlineStr">
        <is>
          <t>N3L117 — Cobre aislado XLP o  EPR, 35 kV- 250 kcmil</t>
        </is>
      </c>
      <c r="DN599" t="inlineStr">
        <is>
          <t>N3L117</t>
        </is>
      </c>
      <c r="DO599" t="inlineStr">
        <is>
          <t>N3</t>
        </is>
      </c>
    </row>
    <row r="600">
      <c r="BF600" t="inlineStr">
        <is>
          <t>N3L118</t>
        </is>
      </c>
      <c r="BG600" t="inlineStr">
        <is>
          <t>N3L118 — Cobre aislado XLP o  EPR, 35 kV- 300 kcmil</t>
        </is>
      </c>
      <c r="DN600" t="inlineStr">
        <is>
          <t>N3L118</t>
        </is>
      </c>
      <c r="DO600" t="inlineStr">
        <is>
          <t>N3</t>
        </is>
      </c>
    </row>
    <row r="601">
      <c r="BF601" t="inlineStr">
        <is>
          <t>N3L119</t>
        </is>
      </c>
      <c r="BG601" t="inlineStr">
        <is>
          <t>N3L119 — Cobre aislado XLP o  EPR, 35 kV- 350 kcmil</t>
        </is>
      </c>
      <c r="DN601" t="inlineStr">
        <is>
          <t>N3L119</t>
        </is>
      </c>
      <c r="DO601" t="inlineStr">
        <is>
          <t>N3</t>
        </is>
      </c>
    </row>
    <row r="602">
      <c r="BF602" t="inlineStr">
        <is>
          <t>N3L120</t>
        </is>
      </c>
      <c r="BG602" t="inlineStr">
        <is>
          <t>N3L120 — Cobre aislado XLP o  EPR, 35 kV- 400 kcmil</t>
        </is>
      </c>
      <c r="DN602" t="inlineStr">
        <is>
          <t>N3L120</t>
        </is>
      </c>
      <c r="DO602" t="inlineStr">
        <is>
          <t>N3</t>
        </is>
      </c>
    </row>
    <row r="603">
      <c r="BF603" t="inlineStr">
        <is>
          <t>N3L121</t>
        </is>
      </c>
      <c r="BG603" t="inlineStr">
        <is>
          <t>N3L121 — Cobre aislado XLP o  EPR, 35 kV- 500 kcmil</t>
        </is>
      </c>
      <c r="DN603" t="inlineStr">
        <is>
          <t>N3L121</t>
        </is>
      </c>
      <c r="DO603" t="inlineStr">
        <is>
          <t>N3</t>
        </is>
      </c>
    </row>
    <row r="604">
      <c r="BF604" t="inlineStr">
        <is>
          <t>N3L122</t>
        </is>
      </c>
      <c r="BG604" t="inlineStr">
        <is>
          <t>N3L122 — Cobre aislado XLP o  EPR, 35 kV- 600 kcmil</t>
        </is>
      </c>
      <c r="DN604" t="inlineStr">
        <is>
          <t>N3L122</t>
        </is>
      </c>
      <c r="DO604" t="inlineStr">
        <is>
          <t>N3</t>
        </is>
      </c>
    </row>
    <row r="605">
      <c r="BF605" t="inlineStr">
        <is>
          <t>N3L123</t>
        </is>
      </c>
      <c r="BG605" t="inlineStr">
        <is>
          <t>N3L123 — Cobre aislado XLP o  EPR, 35 kV- 750 kcmil</t>
        </is>
      </c>
      <c r="DN605" t="inlineStr">
        <is>
          <t>N3L123</t>
        </is>
      </c>
      <c r="DO605" t="inlineStr">
        <is>
          <t>N3</t>
        </is>
      </c>
    </row>
    <row r="606">
      <c r="BF606" t="inlineStr">
        <is>
          <t>N3L124</t>
        </is>
      </c>
      <c r="BG606" t="inlineStr">
        <is>
          <t>N3L124 — Cable de Guarda</t>
        </is>
      </c>
      <c r="DN606" t="inlineStr">
        <is>
          <t>N3L124</t>
        </is>
      </c>
      <c r="DO606" t="inlineStr">
        <is>
          <t>N3</t>
        </is>
      </c>
    </row>
    <row r="607">
      <c r="BF607" t="inlineStr">
        <is>
          <t>N3L125</t>
        </is>
      </c>
      <c r="BG607" t="inlineStr">
        <is>
          <t>N3L125 — Sistema de puesta a tierra diseño típico</t>
        </is>
      </c>
      <c r="DN607" t="inlineStr">
        <is>
          <t>N3L125</t>
        </is>
      </c>
      <c r="DO607" t="inlineStr">
        <is>
          <t>N3</t>
        </is>
      </c>
    </row>
    <row r="608">
      <c r="BF608" t="inlineStr">
        <is>
          <t>N2L70</t>
        </is>
      </c>
      <c r="BG608" t="inlineStr">
        <is>
          <t>N2L70 — Poste de concreto de 12 m 510 kg</t>
        </is>
      </c>
      <c r="DN608" t="inlineStr">
        <is>
          <t>N2L70</t>
        </is>
      </c>
      <c r="DO608" t="inlineStr">
        <is>
          <t>N2</t>
        </is>
      </c>
    </row>
    <row r="609">
      <c r="BF609" t="inlineStr">
        <is>
          <t>N2L71</t>
        </is>
      </c>
      <c r="BG609" t="inlineStr">
        <is>
          <t>N2L71 — Poste de concreto de 12 m 1050 kg</t>
        </is>
      </c>
      <c r="DN609" t="inlineStr">
        <is>
          <t>N2L71</t>
        </is>
      </c>
      <c r="DO609" t="inlineStr">
        <is>
          <t>N2</t>
        </is>
      </c>
    </row>
    <row r="610">
      <c r="BF610" t="inlineStr">
        <is>
          <t>N2L72</t>
        </is>
      </c>
      <c r="BG610" t="inlineStr">
        <is>
          <t>N2L72 — Poste de concreto de 12 m 750 kg</t>
        </is>
      </c>
      <c r="DN610" t="inlineStr">
        <is>
          <t>N2L72</t>
        </is>
      </c>
      <c r="DO610" t="inlineStr">
        <is>
          <t>N2</t>
        </is>
      </c>
    </row>
    <row r="611">
      <c r="BF611" t="inlineStr">
        <is>
          <t>N2L73</t>
        </is>
      </c>
      <c r="BG611" t="inlineStr">
        <is>
          <t>N2L73 — Poste de PRFV de 12 m 510 kg</t>
        </is>
      </c>
      <c r="DN611" t="inlineStr">
        <is>
          <t>N2L73</t>
        </is>
      </c>
      <c r="DO611" t="inlineStr">
        <is>
          <t>N2</t>
        </is>
      </c>
    </row>
    <row r="612">
      <c r="BF612" t="inlineStr">
        <is>
          <t>N2L74</t>
        </is>
      </c>
      <c r="BG612" t="inlineStr">
        <is>
          <t>N2L74 — Poste de PRFV de 12 m 1050 kg</t>
        </is>
      </c>
      <c r="DN612" t="inlineStr">
        <is>
          <t>N2L74</t>
        </is>
      </c>
      <c r="DO612" t="inlineStr">
        <is>
          <t>N2</t>
        </is>
      </c>
    </row>
    <row r="613">
      <c r="BF613" t="inlineStr">
        <is>
          <t>N2L75</t>
        </is>
      </c>
      <c r="BG613" t="inlineStr">
        <is>
          <t>N2L75 — Poste de PRFV de 12 m 750 kg</t>
        </is>
      </c>
      <c r="DN613" t="inlineStr">
        <is>
          <t>N2L75</t>
        </is>
      </c>
      <c r="DO613" t="inlineStr">
        <is>
          <t>N2</t>
        </is>
      </c>
    </row>
    <row r="614">
      <c r="BF614" t="inlineStr">
        <is>
          <t>N2L138</t>
        </is>
      </c>
      <c r="BG614" t="inlineStr">
        <is>
          <t>N2L138 — Poste metálico de 12 m 750 kg</t>
        </is>
      </c>
      <c r="DN614" t="inlineStr">
        <is>
          <t>N2L138</t>
        </is>
      </c>
      <c r="DO614" t="inlineStr">
        <is>
          <t>N2</t>
        </is>
      </c>
    </row>
    <row r="615">
      <c r="BF615" t="inlineStr">
        <is>
          <t>N2L139</t>
        </is>
      </c>
      <c r="BG615" t="inlineStr">
        <is>
          <t>N2L139 — Poste metálico de 12 m 1050 kg</t>
        </is>
      </c>
      <c r="DN615" t="inlineStr">
        <is>
          <t>N2L139</t>
        </is>
      </c>
      <c r="DO615" t="inlineStr">
        <is>
          <t>N2</t>
        </is>
      </c>
    </row>
    <row r="616">
      <c r="BF616" t="inlineStr">
        <is>
          <t>N2L76</t>
        </is>
      </c>
      <c r="BG616" t="inlineStr">
        <is>
          <t>N2L76 — Canalización Urbana 2x4"</t>
        </is>
      </c>
      <c r="DN616" t="inlineStr">
        <is>
          <t>N2L76</t>
        </is>
      </c>
      <c r="DO616" t="inlineStr">
        <is>
          <t>N2</t>
        </is>
      </c>
    </row>
    <row r="617">
      <c r="BF617" t="inlineStr">
        <is>
          <t>N2L77</t>
        </is>
      </c>
      <c r="BG617" t="inlineStr">
        <is>
          <t>N2L77 — Canalización Urbana 4x4"</t>
        </is>
      </c>
      <c r="DN617" t="inlineStr">
        <is>
          <t>N2L77</t>
        </is>
      </c>
      <c r="DO617" t="inlineStr">
        <is>
          <t>N2</t>
        </is>
      </c>
    </row>
    <row r="618">
      <c r="BF618" t="inlineStr">
        <is>
          <t>N2L78</t>
        </is>
      </c>
      <c r="BG618" t="inlineStr">
        <is>
          <t>N2L78 — Canalización Urbana 6x4"</t>
        </is>
      </c>
      <c r="DN618" t="inlineStr">
        <is>
          <t>N2L78</t>
        </is>
      </c>
      <c r="DO618" t="inlineStr">
        <is>
          <t>N2</t>
        </is>
      </c>
    </row>
    <row r="619">
      <c r="BF619" t="inlineStr">
        <is>
          <t>N2L79</t>
        </is>
      </c>
      <c r="BG619" t="inlineStr">
        <is>
          <t>N2L79 — Canalización Urbana 6x4" y 3x6"</t>
        </is>
      </c>
      <c r="DN619" t="inlineStr">
        <is>
          <t>N2L79</t>
        </is>
      </c>
      <c r="DO619" t="inlineStr">
        <is>
          <t>N2</t>
        </is>
      </c>
    </row>
    <row r="620">
      <c r="BF620" t="inlineStr">
        <is>
          <t>N2L80</t>
        </is>
      </c>
      <c r="BG620" t="inlineStr">
        <is>
          <t>N2L80 — Conductor ACSR 4 AWG</t>
        </is>
      </c>
      <c r="DN620" t="inlineStr">
        <is>
          <t>N2L80</t>
        </is>
      </c>
      <c r="DO620" t="inlineStr">
        <is>
          <t>N2</t>
        </is>
      </c>
    </row>
    <row r="621">
      <c r="BF621" t="inlineStr">
        <is>
          <t>N2L81</t>
        </is>
      </c>
      <c r="BG621" t="inlineStr">
        <is>
          <t>N2L81 — Conductor ACSR 2 AWG</t>
        </is>
      </c>
      <c r="DN621" t="inlineStr">
        <is>
          <t>N2L81</t>
        </is>
      </c>
      <c r="DO621" t="inlineStr">
        <is>
          <t>N2</t>
        </is>
      </c>
    </row>
    <row r="622">
      <c r="BF622" t="inlineStr">
        <is>
          <t>N2L82</t>
        </is>
      </c>
      <c r="BG622" t="inlineStr">
        <is>
          <t>N2L82 — Conductor ACSR 1 AWG</t>
        </is>
      </c>
      <c r="DN622" t="inlineStr">
        <is>
          <t>N2L82</t>
        </is>
      </c>
      <c r="DO622" t="inlineStr">
        <is>
          <t>N2</t>
        </is>
      </c>
    </row>
    <row r="623">
      <c r="BF623" t="inlineStr">
        <is>
          <t>N2L83</t>
        </is>
      </c>
      <c r="BG623" t="inlineStr">
        <is>
          <t>N2L83 — Conductor ACSR 1/0 AWG</t>
        </is>
      </c>
      <c r="DN623" t="inlineStr">
        <is>
          <t>N2L83</t>
        </is>
      </c>
      <c r="DO623" t="inlineStr">
        <is>
          <t>N2</t>
        </is>
      </c>
    </row>
    <row r="624">
      <c r="BF624" t="inlineStr">
        <is>
          <t>N2L84</t>
        </is>
      </c>
      <c r="BG624" t="inlineStr">
        <is>
          <t>N2L84 — Conductor ACSR 2/0 AWG</t>
        </is>
      </c>
      <c r="DN624" t="inlineStr">
        <is>
          <t>N2L84</t>
        </is>
      </c>
      <c r="DO624" t="inlineStr">
        <is>
          <t>N2</t>
        </is>
      </c>
    </row>
    <row r="625">
      <c r="BF625" t="inlineStr">
        <is>
          <t>N2L85</t>
        </is>
      </c>
      <c r="BG625" t="inlineStr">
        <is>
          <t>N2L85 — Conductor ACSR 3/0 AWG</t>
        </is>
      </c>
      <c r="DN625" t="inlineStr">
        <is>
          <t>N2L85</t>
        </is>
      </c>
      <c r="DO625" t="inlineStr">
        <is>
          <t>N2</t>
        </is>
      </c>
    </row>
    <row r="626">
      <c r="BF626" t="inlineStr">
        <is>
          <t>N2L86</t>
        </is>
      </c>
      <c r="BG626" t="inlineStr">
        <is>
          <t>N2L86 — Conductor ACSR 4/0 AWG</t>
        </is>
      </c>
      <c r="DN626" t="inlineStr">
        <is>
          <t>N2L86</t>
        </is>
      </c>
      <c r="DO626" t="inlineStr">
        <is>
          <t>N2</t>
        </is>
      </c>
    </row>
    <row r="627">
      <c r="BF627" t="inlineStr">
        <is>
          <t>N2L87</t>
        </is>
      </c>
      <c r="BG627" t="inlineStr">
        <is>
          <t>N2L87 — Conductor ACSR 266 kcmil</t>
        </is>
      </c>
      <c r="DN627" t="inlineStr">
        <is>
          <t>N2L87</t>
        </is>
      </c>
      <c r="DO627" t="inlineStr">
        <is>
          <t>N2</t>
        </is>
      </c>
    </row>
    <row r="628">
      <c r="BF628" t="inlineStr">
        <is>
          <t>N2L88</t>
        </is>
      </c>
      <c r="BG628" t="inlineStr">
        <is>
          <t>N2L88 — Conductor ACSR 336 kcmil</t>
        </is>
      </c>
      <c r="DN628" t="inlineStr">
        <is>
          <t>N2L88</t>
        </is>
      </c>
      <c r="DO628" t="inlineStr">
        <is>
          <t>N2</t>
        </is>
      </c>
    </row>
    <row r="629">
      <c r="BF629" t="inlineStr">
        <is>
          <t>N2L89</t>
        </is>
      </c>
      <c r="BG629" t="inlineStr">
        <is>
          <t>N2L89 — Conductor ACSR 397 kcmil</t>
        </is>
      </c>
      <c r="DN629" t="inlineStr">
        <is>
          <t>N2L89</t>
        </is>
      </c>
      <c r="DO629" t="inlineStr">
        <is>
          <t>N2</t>
        </is>
      </c>
    </row>
    <row r="630">
      <c r="BF630" t="inlineStr">
        <is>
          <t>N2L90</t>
        </is>
      </c>
      <c r="BG630" t="inlineStr">
        <is>
          <t>N2L90 — Conductor ACSR 477 kcmil</t>
        </is>
      </c>
      <c r="DN630" t="inlineStr">
        <is>
          <t>N2L90</t>
        </is>
      </c>
      <c r="DO630" t="inlineStr">
        <is>
          <t>N2</t>
        </is>
      </c>
    </row>
    <row r="631">
      <c r="BF631" t="inlineStr">
        <is>
          <t>N2L91</t>
        </is>
      </c>
      <c r="BG631" t="inlineStr">
        <is>
          <t>N2L91 — Conductor ACSR 605 kcmil</t>
        </is>
      </c>
      <c r="DN631" t="inlineStr">
        <is>
          <t>N2L91</t>
        </is>
      </c>
      <c r="DO631" t="inlineStr">
        <is>
          <t>N2</t>
        </is>
      </c>
    </row>
    <row r="632">
      <c r="BF632" t="inlineStr">
        <is>
          <t>N2L92</t>
        </is>
      </c>
      <c r="BG632" t="inlineStr">
        <is>
          <t>N2L92 — Conductor ACSR 795 kcmil</t>
        </is>
      </c>
      <c r="DN632" t="inlineStr">
        <is>
          <t>N2L92</t>
        </is>
      </c>
      <c r="DO632" t="inlineStr">
        <is>
          <t>N2</t>
        </is>
      </c>
    </row>
    <row r="633">
      <c r="BF633" t="inlineStr">
        <is>
          <t>N2L93</t>
        </is>
      </c>
      <c r="BG633" t="inlineStr">
        <is>
          <t>N2L93 — Conductor semiaislado 4 AWG</t>
        </is>
      </c>
      <c r="DN633" t="inlineStr">
        <is>
          <t>N2L93</t>
        </is>
      </c>
      <c r="DO633" t="inlineStr">
        <is>
          <t>N2</t>
        </is>
      </c>
    </row>
    <row r="634">
      <c r="BF634" t="inlineStr">
        <is>
          <t>N2L94</t>
        </is>
      </c>
      <c r="BG634" t="inlineStr">
        <is>
          <t>N2L94 — Conductor semiaislado 2 AWG</t>
        </is>
      </c>
      <c r="DN634" t="inlineStr">
        <is>
          <t>N2L94</t>
        </is>
      </c>
      <c r="DO634" t="inlineStr">
        <is>
          <t>N2</t>
        </is>
      </c>
    </row>
    <row r="635">
      <c r="BF635" t="inlineStr">
        <is>
          <t>N2L95</t>
        </is>
      </c>
      <c r="BG635" t="inlineStr">
        <is>
          <t>N2L95 — Conductor semiaislado 1 AWG</t>
        </is>
      </c>
      <c r="DN635" t="inlineStr">
        <is>
          <t>N2L95</t>
        </is>
      </c>
      <c r="DO635" t="inlineStr">
        <is>
          <t>N2</t>
        </is>
      </c>
    </row>
    <row r="636">
      <c r="BF636" t="inlineStr">
        <is>
          <t>N2L96</t>
        </is>
      </c>
      <c r="BG636" t="inlineStr">
        <is>
          <t>N2L96 — Conductor semiaislado 1/0 AWG</t>
        </is>
      </c>
      <c r="DN636" t="inlineStr">
        <is>
          <t>N2L96</t>
        </is>
      </c>
      <c r="DO636" t="inlineStr">
        <is>
          <t>N2</t>
        </is>
      </c>
    </row>
    <row r="637">
      <c r="BF637" t="inlineStr">
        <is>
          <t>N2L97</t>
        </is>
      </c>
      <c r="BG637" t="inlineStr">
        <is>
          <t>N2L97 — Conductor semiaislado 2/0 AWG</t>
        </is>
      </c>
      <c r="DN637" t="inlineStr">
        <is>
          <t>N2L97</t>
        </is>
      </c>
      <c r="DO637" t="inlineStr">
        <is>
          <t>N2</t>
        </is>
      </c>
    </row>
    <row r="638">
      <c r="BF638" t="inlineStr">
        <is>
          <t>N2L98</t>
        </is>
      </c>
      <c r="BG638" t="inlineStr">
        <is>
          <t>N2L98 — Conductor semiaislado 3/0 AWG</t>
        </is>
      </c>
      <c r="DN638" t="inlineStr">
        <is>
          <t>N2L98</t>
        </is>
      </c>
      <c r="DO638" t="inlineStr">
        <is>
          <t>N2</t>
        </is>
      </c>
    </row>
    <row r="639">
      <c r="BF639" t="inlineStr">
        <is>
          <t>N2L99</t>
        </is>
      </c>
      <c r="BG639" t="inlineStr">
        <is>
          <t>N2L99 — Conductor semiaislado 4/0 AWG</t>
        </is>
      </c>
      <c r="DN639" t="inlineStr">
        <is>
          <t>N2L99</t>
        </is>
      </c>
      <c r="DO639" t="inlineStr">
        <is>
          <t>N2</t>
        </is>
      </c>
    </row>
    <row r="640">
      <c r="BF640" t="inlineStr">
        <is>
          <t>N2L100</t>
        </is>
      </c>
      <c r="BG640" t="inlineStr">
        <is>
          <t>N2L100 — Conductor semiaislado 266 kcmil</t>
        </is>
      </c>
      <c r="DN640" t="inlineStr">
        <is>
          <t>N2L100</t>
        </is>
      </c>
      <c r="DO640" t="inlineStr">
        <is>
          <t>N2</t>
        </is>
      </c>
    </row>
    <row r="641">
      <c r="BF641" t="inlineStr">
        <is>
          <t>N2L101</t>
        </is>
      </c>
      <c r="BG641" t="inlineStr">
        <is>
          <t>N2L101 — Conductor semiaislado 336 kcmil</t>
        </is>
      </c>
      <c r="DN641" t="inlineStr">
        <is>
          <t>N2L101</t>
        </is>
      </c>
      <c r="DO641" t="inlineStr">
        <is>
          <t>N2</t>
        </is>
      </c>
    </row>
    <row r="642">
      <c r="BF642" t="inlineStr">
        <is>
          <t>N2L102</t>
        </is>
      </c>
      <c r="BG642" t="inlineStr">
        <is>
          <t>N2L102 — Conductor semiaislado 477 kcmil</t>
        </is>
      </c>
      <c r="DN642" t="inlineStr">
        <is>
          <t>N2L102</t>
        </is>
      </c>
      <c r="DO642" t="inlineStr">
        <is>
          <t>N2</t>
        </is>
      </c>
    </row>
    <row r="643">
      <c r="BF643" t="inlineStr">
        <is>
          <t>N2L103</t>
        </is>
      </c>
      <c r="BG643" t="inlineStr">
        <is>
          <t>N2L103 — Conductor semiaislado 795 kcmil</t>
        </is>
      </c>
      <c r="DN643" t="inlineStr">
        <is>
          <t>N2L103</t>
        </is>
      </c>
      <c r="DO643" t="inlineStr">
        <is>
          <t>N2</t>
        </is>
      </c>
    </row>
    <row r="644">
      <c r="BF644" t="inlineStr">
        <is>
          <t>N2L104</t>
        </is>
      </c>
      <c r="BG644" t="inlineStr">
        <is>
          <t>N2L104 — Conductor cobre 2 AWG</t>
        </is>
      </c>
      <c r="DN644" t="inlineStr">
        <is>
          <t>N2L104</t>
        </is>
      </c>
      <c r="DO644" t="inlineStr">
        <is>
          <t>N2</t>
        </is>
      </c>
    </row>
    <row r="645">
      <c r="BF645" t="inlineStr">
        <is>
          <t>N2L105</t>
        </is>
      </c>
      <c r="BG645" t="inlineStr">
        <is>
          <t>N2L105 — Conductor cobre 1/0 AWG</t>
        </is>
      </c>
      <c r="DN645" t="inlineStr">
        <is>
          <t>N2L105</t>
        </is>
      </c>
      <c r="DO645" t="inlineStr">
        <is>
          <t>N2</t>
        </is>
      </c>
    </row>
    <row r="646">
      <c r="BF646" t="inlineStr">
        <is>
          <t>N2L106</t>
        </is>
      </c>
      <c r="BG646" t="inlineStr">
        <is>
          <t>N2L106 — Conductor cobre 2/0 AWG</t>
        </is>
      </c>
      <c r="DN646" t="inlineStr">
        <is>
          <t>N2L106</t>
        </is>
      </c>
      <c r="DO646" t="inlineStr">
        <is>
          <t>N2</t>
        </is>
      </c>
    </row>
    <row r="647">
      <c r="BF647" t="inlineStr">
        <is>
          <t>N2L107</t>
        </is>
      </c>
      <c r="BG647" t="inlineStr">
        <is>
          <t>N2L107 — Conductor EPR 2 AWG</t>
        </is>
      </c>
      <c r="DN647" t="inlineStr">
        <is>
          <t>N2L107</t>
        </is>
      </c>
      <c r="DO647" t="inlineStr">
        <is>
          <t>N2</t>
        </is>
      </c>
    </row>
    <row r="648">
      <c r="BF648" t="inlineStr">
        <is>
          <t>N2L108</t>
        </is>
      </c>
      <c r="BG648" t="inlineStr">
        <is>
          <t>N2L108 — Conductor EPR 1 AWG</t>
        </is>
      </c>
      <c r="DN648" t="inlineStr">
        <is>
          <t>N2L108</t>
        </is>
      </c>
      <c r="DO648" t="inlineStr">
        <is>
          <t>N2</t>
        </is>
      </c>
    </row>
    <row r="649">
      <c r="BF649" t="inlineStr">
        <is>
          <t>N2L109</t>
        </is>
      </c>
      <c r="BG649" t="inlineStr">
        <is>
          <t>N2L109 — Conductor EPR 1/0 AWG</t>
        </is>
      </c>
      <c r="DN649" t="inlineStr">
        <is>
          <t>N2L109</t>
        </is>
      </c>
      <c r="DO649" t="inlineStr">
        <is>
          <t>N2</t>
        </is>
      </c>
    </row>
    <row r="650">
      <c r="BF650" t="inlineStr">
        <is>
          <t>N2L110</t>
        </is>
      </c>
      <c r="BG650" t="inlineStr">
        <is>
          <t>N2L110 — Conductor EPR 2/0 AWG</t>
        </is>
      </c>
      <c r="DN650" t="inlineStr">
        <is>
          <t>N2L110</t>
        </is>
      </c>
      <c r="DO650" t="inlineStr">
        <is>
          <t>N2</t>
        </is>
      </c>
    </row>
    <row r="651">
      <c r="BF651" t="inlineStr">
        <is>
          <t>N2L111</t>
        </is>
      </c>
      <c r="BG651" t="inlineStr">
        <is>
          <t>N2L111 — Conductor EPR 3/0 AWG</t>
        </is>
      </c>
      <c r="DN651" t="inlineStr">
        <is>
          <t>N2L111</t>
        </is>
      </c>
      <c r="DO651" t="inlineStr">
        <is>
          <t>N2</t>
        </is>
      </c>
    </row>
    <row r="652">
      <c r="BF652" t="inlineStr">
        <is>
          <t>N2L112</t>
        </is>
      </c>
      <c r="BG652" t="inlineStr">
        <is>
          <t>N2L112 — Conductor EPR 4/0 AWG</t>
        </is>
      </c>
      <c r="DN652" t="inlineStr">
        <is>
          <t>N2L112</t>
        </is>
      </c>
      <c r="DO652" t="inlineStr">
        <is>
          <t>N2</t>
        </is>
      </c>
    </row>
    <row r="653">
      <c r="BF653" t="inlineStr">
        <is>
          <t>N2L113</t>
        </is>
      </c>
      <c r="BG653" t="inlineStr">
        <is>
          <t>N2L113 — Conductor EPR 250 kcmil</t>
        </is>
      </c>
      <c r="DN653" t="inlineStr">
        <is>
          <t>N2L113</t>
        </is>
      </c>
      <c r="DO653" t="inlineStr">
        <is>
          <t>N2</t>
        </is>
      </c>
    </row>
    <row r="654">
      <c r="BF654" t="inlineStr">
        <is>
          <t>N2L114</t>
        </is>
      </c>
      <c r="BG654" t="inlineStr">
        <is>
          <t>N2L114 — Conductor EPR 300 kcmil</t>
        </is>
      </c>
      <c r="DN654" t="inlineStr">
        <is>
          <t>N2L114</t>
        </is>
      </c>
      <c r="DO654" t="inlineStr">
        <is>
          <t>N2</t>
        </is>
      </c>
    </row>
    <row r="655">
      <c r="BF655" t="inlineStr">
        <is>
          <t>N2L115</t>
        </is>
      </c>
      <c r="BG655" t="inlineStr">
        <is>
          <t>N2L115 — Conductor EPR 350 kcmil</t>
        </is>
      </c>
      <c r="DN655" t="inlineStr">
        <is>
          <t>N2L115</t>
        </is>
      </c>
      <c r="DO655" t="inlineStr">
        <is>
          <t>N2</t>
        </is>
      </c>
    </row>
    <row r="656">
      <c r="BF656" t="inlineStr">
        <is>
          <t>N2L116</t>
        </is>
      </c>
      <c r="BG656" t="inlineStr">
        <is>
          <t>N2L116 — Conductor EPR 400 kcmil</t>
        </is>
      </c>
      <c r="DN656" t="inlineStr">
        <is>
          <t>N2L116</t>
        </is>
      </c>
      <c r="DO656" t="inlineStr">
        <is>
          <t>N2</t>
        </is>
      </c>
    </row>
    <row r="657">
      <c r="BF657" t="inlineStr">
        <is>
          <t>N2L117</t>
        </is>
      </c>
      <c r="BG657" t="inlineStr">
        <is>
          <t>N2L117 — Conductor EPR 500 kcmil</t>
        </is>
      </c>
      <c r="DN657" t="inlineStr">
        <is>
          <t>N2L117</t>
        </is>
      </c>
      <c r="DO657" t="inlineStr">
        <is>
          <t>N2</t>
        </is>
      </c>
    </row>
    <row r="658">
      <c r="BF658" t="inlineStr">
        <is>
          <t>N2L118</t>
        </is>
      </c>
      <c r="BG658" t="inlineStr">
        <is>
          <t>N2L118 — Conductor EPR 600 kcmil</t>
        </is>
      </c>
      <c r="DN658" t="inlineStr">
        <is>
          <t>N2L118</t>
        </is>
      </c>
      <c r="DO658" t="inlineStr">
        <is>
          <t>N2</t>
        </is>
      </c>
    </row>
    <row r="659">
      <c r="BF659" t="inlineStr">
        <is>
          <t>N2L119</t>
        </is>
      </c>
      <c r="BG659" t="inlineStr">
        <is>
          <t>N2L119 — Conductor EPR 750 kcmil</t>
        </is>
      </c>
      <c r="DN659" t="inlineStr">
        <is>
          <t>N2L119</t>
        </is>
      </c>
      <c r="DO659" t="inlineStr">
        <is>
          <t>N2</t>
        </is>
      </c>
    </row>
    <row r="660">
      <c r="BF660" t="inlineStr">
        <is>
          <t>N2L120</t>
        </is>
      </c>
      <c r="BG660" t="inlineStr">
        <is>
          <t>N2L120 — Conductor aluminio 2 AWG</t>
        </is>
      </c>
      <c r="DN660" t="inlineStr">
        <is>
          <t>N2L120</t>
        </is>
      </c>
      <c r="DO660" t="inlineStr">
        <is>
          <t>N2</t>
        </is>
      </c>
    </row>
    <row r="661">
      <c r="BF661" t="inlineStr">
        <is>
          <t>N2L121</t>
        </is>
      </c>
      <c r="BG661" t="inlineStr">
        <is>
          <t>N2L121 — Conductor aluminio 1/0 AWG</t>
        </is>
      </c>
      <c r="DN661" t="inlineStr">
        <is>
          <t>N2L121</t>
        </is>
      </c>
      <c r="DO661" t="inlineStr">
        <is>
          <t>N2</t>
        </is>
      </c>
    </row>
    <row r="662">
      <c r="BF662" t="inlineStr">
        <is>
          <t>N2L122</t>
        </is>
      </c>
      <c r="BG662" t="inlineStr">
        <is>
          <t>N2L122 — Conductor aluminio 4/0 AWG</t>
        </is>
      </c>
      <c r="DN662" t="inlineStr">
        <is>
          <t>N2L122</t>
        </is>
      </c>
      <c r="DO662" t="inlineStr">
        <is>
          <t>N2</t>
        </is>
      </c>
    </row>
    <row r="663">
      <c r="BF663" t="inlineStr">
        <is>
          <t>N2L123</t>
        </is>
      </c>
      <c r="BG663" t="inlineStr">
        <is>
          <t>N2L123 — Conductor aluminio 500 kcmil</t>
        </is>
      </c>
      <c r="DN663" t="inlineStr">
        <is>
          <t>N2L123</t>
        </is>
      </c>
      <c r="DO663" t="inlineStr">
        <is>
          <t>N2</t>
        </is>
      </c>
    </row>
    <row r="664">
      <c r="BF664" t="inlineStr">
        <is>
          <t>N2L124</t>
        </is>
      </c>
      <c r="BG664" t="inlineStr">
        <is>
          <t>N2L124 — Conductor aluminio 750 kcmil</t>
        </is>
      </c>
      <c r="DN664" t="inlineStr">
        <is>
          <t>N2L124</t>
        </is>
      </c>
      <c r="DO664" t="inlineStr">
        <is>
          <t>N2</t>
        </is>
      </c>
    </row>
    <row r="665">
      <c r="BF665" t="inlineStr">
        <is>
          <t>N2L125</t>
        </is>
      </c>
      <c r="BG665" t="inlineStr">
        <is>
          <t>N2L125 — Cobre aislado XLP o  EPR, 15 kV- 4 AWG</t>
        </is>
      </c>
      <c r="DN665" t="inlineStr">
        <is>
          <t>N2L125</t>
        </is>
      </c>
      <c r="DO665" t="inlineStr">
        <is>
          <t>N2</t>
        </is>
      </c>
    </row>
    <row r="666">
      <c r="BF666" t="inlineStr">
        <is>
          <t>N2L126</t>
        </is>
      </c>
      <c r="BG666" t="inlineStr">
        <is>
          <t>N2L126 — Cobre aislado XLP o  EPR, 15 kV- 2 AWG</t>
        </is>
      </c>
      <c r="DN666" t="inlineStr">
        <is>
          <t>N2L126</t>
        </is>
      </c>
      <c r="DO666" t="inlineStr">
        <is>
          <t>N2</t>
        </is>
      </c>
    </row>
    <row r="667">
      <c r="BF667" t="inlineStr">
        <is>
          <t>N2L127</t>
        </is>
      </c>
      <c r="BG667" t="inlineStr">
        <is>
          <t>N2L127 — Cobre aislado XLP o  EPR, 15 kV- 1/0 AWG</t>
        </is>
      </c>
      <c r="DN667" t="inlineStr">
        <is>
          <t>N2L127</t>
        </is>
      </c>
      <c r="DO667" t="inlineStr">
        <is>
          <t>N2</t>
        </is>
      </c>
    </row>
    <row r="668">
      <c r="BF668" t="inlineStr">
        <is>
          <t>N2L128</t>
        </is>
      </c>
      <c r="BG668" t="inlineStr">
        <is>
          <t>N2L128 — Cobre aislado XLP o  EPR, 15 kV- 2/0 AWG</t>
        </is>
      </c>
      <c r="DN668" t="inlineStr">
        <is>
          <t>N2L128</t>
        </is>
      </c>
      <c r="DO668" t="inlineStr">
        <is>
          <t>N2</t>
        </is>
      </c>
    </row>
    <row r="669">
      <c r="BF669" t="inlineStr">
        <is>
          <t>N2L129</t>
        </is>
      </c>
      <c r="BG669" t="inlineStr">
        <is>
          <t>N2L129 — Cobre aislado XLP o  EPR, 15 kV- 3/0 AWG</t>
        </is>
      </c>
      <c r="DN669" t="inlineStr">
        <is>
          <t>N2L129</t>
        </is>
      </c>
      <c r="DO669" t="inlineStr">
        <is>
          <t>N2</t>
        </is>
      </c>
    </row>
    <row r="670">
      <c r="BF670" t="inlineStr">
        <is>
          <t>N2L130</t>
        </is>
      </c>
      <c r="BG670" t="inlineStr">
        <is>
          <t>N2L130 — Cobre aislado XLP o  EPR, 15 kV- 4/0 AWG</t>
        </is>
      </c>
      <c r="DN670" t="inlineStr">
        <is>
          <t>N2L130</t>
        </is>
      </c>
      <c r="DO670" t="inlineStr">
        <is>
          <t>N2</t>
        </is>
      </c>
    </row>
    <row r="671">
      <c r="BF671" t="inlineStr">
        <is>
          <t>N2L131</t>
        </is>
      </c>
      <c r="BG671" t="inlineStr">
        <is>
          <t>N2L131 — Cobre aislado XLP o  EPR, 15 kV- 300 Kcmil</t>
        </is>
      </c>
      <c r="DN671" t="inlineStr">
        <is>
          <t>N2L131</t>
        </is>
      </c>
      <c r="DO671" t="inlineStr">
        <is>
          <t>N2</t>
        </is>
      </c>
    </row>
    <row r="672">
      <c r="BF672" t="inlineStr">
        <is>
          <t>N2L132</t>
        </is>
      </c>
      <c r="BG672" t="inlineStr">
        <is>
          <t>N2L132 — Cobre aislado XLP o  EPR, 15 kV- 350 Kcmil</t>
        </is>
      </c>
      <c r="DN672" t="inlineStr">
        <is>
          <t>N2L132</t>
        </is>
      </c>
      <c r="DO672" t="inlineStr">
        <is>
          <t>N2</t>
        </is>
      </c>
    </row>
    <row r="673">
      <c r="BF673" t="inlineStr">
        <is>
          <t>N2L133</t>
        </is>
      </c>
      <c r="BG673" t="inlineStr">
        <is>
          <t>N2L133 — Cobre aislado XLP o  EPR, 15 kV- 400 Kcmil</t>
        </is>
      </c>
      <c r="DN673" t="inlineStr">
        <is>
          <t>N2L133</t>
        </is>
      </c>
      <c r="DO673" t="inlineStr">
        <is>
          <t>N2</t>
        </is>
      </c>
    </row>
    <row r="674">
      <c r="BF674" t="inlineStr">
        <is>
          <t>N2L134</t>
        </is>
      </c>
      <c r="BG674" t="inlineStr">
        <is>
          <t>N2L134 — AAAC aislado XLP o  EPR, 15 kV- 500 Kcmil</t>
        </is>
      </c>
      <c r="DN674" t="inlineStr">
        <is>
          <t>N2L134</t>
        </is>
      </c>
      <c r="DO674" t="inlineStr">
        <is>
          <t>N2</t>
        </is>
      </c>
    </row>
    <row r="675">
      <c r="BF675" t="inlineStr">
        <is>
          <t>N2L135</t>
        </is>
      </c>
      <c r="BG675" t="inlineStr">
        <is>
          <t>N2L135 — AAAC aislado XLP o  EPR, 15 kV- 750 Kcmil</t>
        </is>
      </c>
      <c r="DN675" t="inlineStr">
        <is>
          <t>N2L135</t>
        </is>
      </c>
      <c r="DO675" t="inlineStr">
        <is>
          <t>N2</t>
        </is>
      </c>
    </row>
    <row r="676">
      <c r="BF676" t="inlineStr">
        <is>
          <t>N2L136</t>
        </is>
      </c>
      <c r="BG676" t="inlineStr">
        <is>
          <t>N2L136 — Cable de Guarda</t>
        </is>
      </c>
      <c r="DN676" t="inlineStr">
        <is>
          <t>N2L136</t>
        </is>
      </c>
      <c r="DO676" t="inlineStr">
        <is>
          <t>N2</t>
        </is>
      </c>
    </row>
    <row r="677">
      <c r="BF677" t="inlineStr">
        <is>
          <t>N2L137</t>
        </is>
      </c>
      <c r="BG677" t="inlineStr">
        <is>
          <t>N2L137 — Sistema de puesta a tierra diseño típico</t>
        </is>
      </c>
      <c r="DN677" t="inlineStr">
        <is>
          <t>N2L137</t>
        </is>
      </c>
      <c r="DO677" t="inlineStr">
        <is>
          <t>N2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F9F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Acople Aire - SF6</t>
        </is>
      </c>
      <c r="B1" t="inlineStr">
        <is>
          <t>N4</t>
        </is>
      </c>
    </row>
    <row r="2">
      <c r="A2" t="inlineStr">
        <is>
          <t>Aislador Poste</t>
        </is>
      </c>
      <c r="B2" t="inlineStr">
        <is>
          <t>N4</t>
        </is>
      </c>
    </row>
    <row r="3">
      <c r="A3" t="inlineStr">
        <is>
          <t>Cable XLP o EPR</t>
        </is>
      </c>
      <c r="B3" t="inlineStr">
        <is>
          <t>N2</t>
        </is>
      </c>
    </row>
    <row r="4">
      <c r="A4" t="inlineStr">
        <is>
          <t>Cable XLP o EPR</t>
        </is>
      </c>
      <c r="B4" t="inlineStr">
        <is>
          <t>N3</t>
        </is>
      </c>
    </row>
    <row r="5">
      <c r="A5" t="inlineStr">
        <is>
          <t>Cadenas de Aisladores</t>
        </is>
      </c>
      <c r="B5" t="inlineStr">
        <is>
          <t>N2</t>
        </is>
      </c>
    </row>
    <row r="6">
      <c r="A6" t="inlineStr">
        <is>
          <t>Cadenas de Aisladores</t>
        </is>
      </c>
      <c r="B6" t="inlineStr">
        <is>
          <t>N3</t>
        </is>
      </c>
    </row>
    <row r="7">
      <c r="A7" t="inlineStr">
        <is>
          <t>Cadenas de Aisladores</t>
        </is>
      </c>
      <c r="B7" t="inlineStr">
        <is>
          <t>N4</t>
        </is>
      </c>
    </row>
    <row r="8">
      <c r="A8" t="inlineStr">
        <is>
          <t>Campo Móvil Encapsulado</t>
        </is>
      </c>
      <c r="B8" t="inlineStr">
        <is>
          <t>N4</t>
        </is>
      </c>
    </row>
    <row r="9">
      <c r="A9" t="inlineStr">
        <is>
          <t>Celda Circuito de Salida</t>
        </is>
      </c>
      <c r="B9" t="inlineStr">
        <is>
          <t>N2</t>
        </is>
      </c>
    </row>
    <row r="10">
      <c r="A10" t="inlineStr">
        <is>
          <t>Celda Circuito de Salida - - TIPO 2</t>
        </is>
      </c>
      <c r="B10" t="inlineStr">
        <is>
          <t>N2</t>
        </is>
      </c>
    </row>
    <row r="11">
      <c r="A11" t="inlineStr">
        <is>
          <t>Celda de Entrada o Salida</t>
        </is>
      </c>
      <c r="B11" t="inlineStr">
        <is>
          <t>N3</t>
        </is>
      </c>
    </row>
    <row r="12">
      <c r="A12" t="inlineStr">
        <is>
          <t>Celda de Interconexión</t>
        </is>
      </c>
      <c r="B12" t="inlineStr">
        <is>
          <t>N2</t>
        </is>
      </c>
    </row>
    <row r="13">
      <c r="A13" t="inlineStr">
        <is>
          <t>Celda de Interconexión - - TIPO 2</t>
        </is>
      </c>
      <c r="B13" t="inlineStr">
        <is>
          <t>N2</t>
        </is>
      </c>
    </row>
    <row r="14">
      <c r="A14" t="inlineStr">
        <is>
          <t>Celda de Medida</t>
        </is>
      </c>
      <c r="B14" t="inlineStr">
        <is>
          <t>N2</t>
        </is>
      </c>
    </row>
    <row r="15">
      <c r="A15" t="inlineStr">
        <is>
          <t>Celda de Medida - - TIPO 2</t>
        </is>
      </c>
      <c r="B15" t="inlineStr">
        <is>
          <t>N2</t>
        </is>
      </c>
    </row>
    <row r="16">
      <c r="A16" t="inlineStr">
        <is>
          <t>Celda Llegada Transformador</t>
        </is>
      </c>
      <c r="B16" t="inlineStr">
        <is>
          <t>N2</t>
        </is>
      </c>
    </row>
    <row r="17">
      <c r="A17" t="inlineStr">
        <is>
          <t>Celda Llegada Transformador - - TIPO 2</t>
        </is>
      </c>
      <c r="B17" t="inlineStr">
        <is>
          <t>N2</t>
        </is>
      </c>
    </row>
    <row r="18">
      <c r="A18" t="inlineStr">
        <is>
          <t>Conductores Alta Tensión</t>
        </is>
      </c>
      <c r="B18" t="inlineStr">
        <is>
          <t>N2</t>
        </is>
      </c>
    </row>
    <row r="19">
      <c r="A19" t="inlineStr">
        <is>
          <t>Conductores Alta Tensión</t>
        </is>
      </c>
      <c r="B19" t="inlineStr">
        <is>
          <t>N3</t>
        </is>
      </c>
    </row>
    <row r="20">
      <c r="A20" t="inlineStr">
        <is>
          <t>Conductores Alta Tensión</t>
        </is>
      </c>
      <c r="B20" t="inlineStr">
        <is>
          <t>N4</t>
        </is>
      </c>
    </row>
    <row r="21">
      <c r="A21" t="inlineStr">
        <is>
          <t>Conductores Alta Tensión, Barras de Aluminio y Cable de Guarda</t>
        </is>
      </c>
      <c r="B21" t="inlineStr">
        <is>
          <t>N2</t>
        </is>
      </c>
    </row>
    <row r="22">
      <c r="A22" t="inlineStr">
        <is>
          <t>Conductores Alta Tensión, Barras de Aluminio y Cable de Guarda</t>
        </is>
      </c>
      <c r="B22" t="inlineStr">
        <is>
          <t>N3</t>
        </is>
      </c>
    </row>
    <row r="23">
      <c r="A23" t="inlineStr">
        <is>
          <t>Conductores Alta Tensión, Barras de Aluminio y Cable de Guarda</t>
        </is>
      </c>
      <c r="B23" t="inlineStr">
        <is>
          <t>N4</t>
        </is>
      </c>
    </row>
    <row r="24">
      <c r="A24" t="inlineStr">
        <is>
          <t>Conductores de Media Tensión</t>
        </is>
      </c>
      <c r="B24" t="inlineStr">
        <is>
          <t>N2</t>
        </is>
      </c>
    </row>
    <row r="25">
      <c r="A25" t="inlineStr">
        <is>
          <t>Conductores de Media Tensión</t>
        </is>
      </c>
      <c r="B25" t="inlineStr">
        <is>
          <t>N3</t>
        </is>
      </c>
    </row>
    <row r="26">
      <c r="A26" t="inlineStr">
        <is>
          <t>Conductores de Media Tensión</t>
        </is>
      </c>
      <c r="B26" t="inlineStr">
        <is>
          <t>N4</t>
        </is>
      </c>
    </row>
    <row r="27">
      <c r="A27" t="inlineStr">
        <is>
          <t>Conectores</t>
        </is>
      </c>
      <c r="B27" t="inlineStr">
        <is>
          <t>N2</t>
        </is>
      </c>
    </row>
    <row r="28">
      <c r="A28" t="inlineStr">
        <is>
          <t>Conectores</t>
        </is>
      </c>
      <c r="B28" t="inlineStr">
        <is>
          <t>N3</t>
        </is>
      </c>
    </row>
    <row r="29">
      <c r="A29" t="inlineStr">
        <is>
          <t>Conectores</t>
        </is>
      </c>
      <c r="B29" t="inlineStr">
        <is>
          <t>N4</t>
        </is>
      </c>
    </row>
    <row r="30">
      <c r="A30" t="inlineStr">
        <is>
          <t>Dispositivo de Protección contra Sobretensiones (DPS)</t>
        </is>
      </c>
      <c r="B30" t="inlineStr">
        <is>
          <t>N2</t>
        </is>
      </c>
    </row>
    <row r="31">
      <c r="A31" t="inlineStr">
        <is>
          <t>Dispositivo de Protección contra Sobretensiones (DPS)</t>
        </is>
      </c>
      <c r="B31" t="inlineStr">
        <is>
          <t>N3</t>
        </is>
      </c>
    </row>
    <row r="32">
      <c r="A32" t="inlineStr">
        <is>
          <t>Dispositivo de Protección contra Sobretensiones (DPS)</t>
        </is>
      </c>
      <c r="B32" t="inlineStr">
        <is>
          <t>N4</t>
        </is>
      </c>
    </row>
    <row r="33">
      <c r="A33" t="inlineStr">
        <is>
          <t>Dispositivo de Protección contra Sobretensiones (DPS) - Compensación</t>
        </is>
      </c>
      <c r="B33" t="inlineStr">
        <is>
          <t>N4</t>
        </is>
      </c>
    </row>
    <row r="34">
      <c r="A34" t="inlineStr">
        <is>
          <t>Gabinete de Línea o Transformador en SF6</t>
        </is>
      </c>
      <c r="B34" t="inlineStr">
        <is>
          <t>N3</t>
        </is>
      </c>
    </row>
    <row r="35">
      <c r="A35" t="inlineStr">
        <is>
          <t>Gabinete de Línea SF6</t>
        </is>
      </c>
      <c r="B35" t="inlineStr">
        <is>
          <t>N2</t>
        </is>
      </c>
    </row>
    <row r="36">
      <c r="A36" t="inlineStr">
        <is>
          <t>Interruptor</t>
        </is>
      </c>
      <c r="B36" t="inlineStr">
        <is>
          <t>N2</t>
        </is>
      </c>
    </row>
    <row r="37">
      <c r="A37" t="inlineStr">
        <is>
          <t>Interruptor</t>
        </is>
      </c>
      <c r="B37" t="inlineStr">
        <is>
          <t>N3</t>
        </is>
      </c>
    </row>
    <row r="38">
      <c r="A38" t="inlineStr">
        <is>
          <t>Interruptor</t>
        </is>
      </c>
      <c r="B38" t="inlineStr">
        <is>
          <t>N4</t>
        </is>
      </c>
    </row>
    <row r="39">
      <c r="A39" t="inlineStr">
        <is>
          <t>Interruptor - Compensación</t>
        </is>
      </c>
      <c r="B39" t="inlineStr">
        <is>
          <t>N4</t>
        </is>
      </c>
    </row>
    <row r="40">
      <c r="A40" t="inlineStr">
        <is>
          <t>Interruptor de Acople</t>
        </is>
      </c>
      <c r="B40" t="inlineStr">
        <is>
          <t>N4</t>
        </is>
      </c>
    </row>
    <row r="41">
      <c r="A41" t="inlineStr">
        <is>
          <t>Juego Pararrayos</t>
        </is>
      </c>
      <c r="B41" t="inlineStr">
        <is>
          <t>N2</t>
        </is>
      </c>
    </row>
    <row r="42">
      <c r="A42" t="inlineStr">
        <is>
          <t>Juego Pararrayos</t>
        </is>
      </c>
      <c r="B42" t="inlineStr">
        <is>
          <t>N3</t>
        </is>
      </c>
    </row>
    <row r="43">
      <c r="A43" t="inlineStr">
        <is>
          <t>Módulo Encapsulado en SF6 Línea o Transformador - Barra Doble</t>
        </is>
      </c>
      <c r="B43" t="inlineStr">
        <is>
          <t>N2</t>
        </is>
      </c>
    </row>
    <row r="44">
      <c r="A44" t="inlineStr">
        <is>
          <t>Módulo Encapsulado en SF6 Línea o Transformador - Barra Doble</t>
        </is>
      </c>
      <c r="B44" t="inlineStr">
        <is>
          <t>N3</t>
        </is>
      </c>
    </row>
    <row r="45">
      <c r="A45" t="inlineStr">
        <is>
          <t>Módulo Encapsulado en SF6 Línea o Transformador - Barra Doble</t>
        </is>
      </c>
      <c r="B45" t="inlineStr">
        <is>
          <t>N4</t>
        </is>
      </c>
    </row>
    <row r="46">
      <c r="A46" t="inlineStr">
        <is>
          <t>Módulo Encapsulado en SF6 Línea o Transformador - Barra Sencilla</t>
        </is>
      </c>
      <c r="B46" t="inlineStr">
        <is>
          <t>N2</t>
        </is>
      </c>
    </row>
    <row r="47">
      <c r="A47" t="inlineStr">
        <is>
          <t>Módulo Encapsulado en SF6 Línea o Transformador - Barra Sencilla</t>
        </is>
      </c>
      <c r="B47" t="inlineStr">
        <is>
          <t>N3</t>
        </is>
      </c>
    </row>
    <row r="48">
      <c r="A48" t="inlineStr">
        <is>
          <t>Módulo Encapsulado en SF6 Línea o Transformador - Barra Sencilla</t>
        </is>
      </c>
      <c r="B48" t="inlineStr">
        <is>
          <t>N4</t>
        </is>
      </c>
    </row>
    <row r="49">
      <c r="A49" t="inlineStr">
        <is>
          <t>Módulo Genérico Encapsulado Doble Barra</t>
        </is>
      </c>
      <c r="B49" t="inlineStr">
        <is>
          <t>N4</t>
        </is>
      </c>
    </row>
    <row r="50">
      <c r="A50" t="inlineStr">
        <is>
          <t>Módulo Genérico Encapsulado</t>
        </is>
      </c>
      <c r="B50" t="inlineStr">
        <is>
          <t>N4</t>
        </is>
      </c>
    </row>
    <row r="51">
      <c r="A51" t="inlineStr">
        <is>
          <t>Seccionador Tripolar</t>
        </is>
      </c>
      <c r="B51" t="inlineStr">
        <is>
          <t>N2</t>
        </is>
      </c>
    </row>
    <row r="52">
      <c r="A52" t="inlineStr">
        <is>
          <t>Seccionador Tripolar</t>
        </is>
      </c>
      <c r="B52" t="inlineStr">
        <is>
          <t>N3</t>
        </is>
      </c>
    </row>
    <row r="53">
      <c r="A53" t="inlineStr">
        <is>
          <t>Seccionador Tripolar</t>
        </is>
      </c>
      <c r="B53" t="inlineStr">
        <is>
          <t>N4</t>
        </is>
      </c>
    </row>
    <row r="54">
      <c r="A54" t="inlineStr">
        <is>
          <t>Seccionador Tripolar con Cuchilla</t>
        </is>
      </c>
      <c r="B54" t="inlineStr">
        <is>
          <t>N4</t>
        </is>
      </c>
    </row>
    <row r="55">
      <c r="A55" t="inlineStr">
        <is>
          <t>Seccionador Tripolar con Cuchilla de Puesta a Tierra</t>
        </is>
      </c>
      <c r="B55" t="inlineStr">
        <is>
          <t>N2</t>
        </is>
      </c>
    </row>
    <row r="56">
      <c r="A56" t="inlineStr">
        <is>
          <t>Seccionador Tripolar con Cuchilla de Puesta a Tierra</t>
        </is>
      </c>
      <c r="B56" t="inlineStr">
        <is>
          <t>N3</t>
        </is>
      </c>
    </row>
    <row r="57">
      <c r="A57" t="inlineStr">
        <is>
          <t>Seccionador Tripolar con Cuchilla de Puesta a Tierra</t>
        </is>
      </c>
      <c r="B57" t="inlineStr">
        <is>
          <t>N4</t>
        </is>
      </c>
    </row>
    <row r="58">
      <c r="A58" t="inlineStr">
        <is>
          <t>Seccionador Tripolar de Acople</t>
        </is>
      </c>
      <c r="B58" t="inlineStr">
        <is>
          <t>N4</t>
        </is>
      </c>
    </row>
    <row r="59">
      <c r="A59" t="inlineStr">
        <is>
          <t>Subestación Móvil</t>
        </is>
      </c>
      <c r="B59" t="inlineStr">
        <is>
          <t>N2</t>
        </is>
      </c>
    </row>
    <row r="60">
      <c r="A60" t="inlineStr">
        <is>
          <t>Subestación Móvil</t>
        </is>
      </c>
      <c r="B60" t="inlineStr">
        <is>
          <t>N3</t>
        </is>
      </c>
    </row>
    <row r="61">
      <c r="A61" t="inlineStr">
        <is>
          <t>Subestación Móvil</t>
        </is>
      </c>
      <c r="B61" t="inlineStr">
        <is>
          <t>N4</t>
        </is>
      </c>
    </row>
    <row r="62">
      <c r="A62" t="inlineStr">
        <is>
          <t>Terminales SF6 - Aire</t>
        </is>
      </c>
      <c r="B62" t="inlineStr">
        <is>
          <t>N3</t>
        </is>
      </c>
    </row>
    <row r="63">
      <c r="A63" t="inlineStr">
        <is>
          <t>Terminales SF6 - Aire</t>
        </is>
      </c>
      <c r="B63" t="inlineStr">
        <is>
          <t>N4</t>
        </is>
      </c>
    </row>
    <row r="64">
      <c r="A64" t="inlineStr">
        <is>
          <t>Transformador de Corriente</t>
        </is>
      </c>
      <c r="B64" t="inlineStr">
        <is>
          <t>N2</t>
        </is>
      </c>
    </row>
    <row r="65">
      <c r="A65" t="inlineStr">
        <is>
          <t>Transformador de Corriente</t>
        </is>
      </c>
      <c r="B65" t="inlineStr">
        <is>
          <t>N3</t>
        </is>
      </c>
    </row>
    <row r="66">
      <c r="A66" t="inlineStr">
        <is>
          <t>Transformador de Corriente</t>
        </is>
      </c>
      <c r="B66" t="inlineStr">
        <is>
          <t>N4</t>
        </is>
      </c>
    </row>
    <row r="67">
      <c r="A67" t="inlineStr">
        <is>
          <t>Transformador de Corriente de Acople</t>
        </is>
      </c>
      <c r="B67" t="inlineStr">
        <is>
          <t>N4</t>
        </is>
      </c>
    </row>
    <row r="68">
      <c r="A68" t="inlineStr">
        <is>
          <t>Transformador de Tensión</t>
        </is>
      </c>
      <c r="B68" t="inlineStr">
        <is>
          <t>N4</t>
        </is>
      </c>
    </row>
    <row r="69">
      <c r="A69" t="inlineStr">
        <is>
          <t>Cables de SSAA para Equipos de Patio</t>
        </is>
      </c>
      <c r="B69" t="inlineStr">
        <is>
          <t>N2</t>
        </is>
      </c>
    </row>
    <row r="70">
      <c r="A70" t="inlineStr">
        <is>
          <t>Cables de SSAA para Equipos de Patio</t>
        </is>
      </c>
      <c r="B70" t="inlineStr">
        <is>
          <t>N3</t>
        </is>
      </c>
    </row>
    <row r="71">
      <c r="A71" t="inlineStr">
        <is>
          <t>Cables de SSAA para Equipos de Patio</t>
        </is>
      </c>
      <c r="B71" t="inlineStr">
        <is>
          <t>N4</t>
        </is>
      </c>
    </row>
    <row r="72">
      <c r="A72" t="inlineStr">
        <is>
          <t>Servicios Auxiliares AC y DC</t>
        </is>
      </c>
      <c r="B72" t="inlineStr">
        <is>
          <t>N2</t>
        </is>
      </c>
    </row>
    <row r="73">
      <c r="A73" t="inlineStr">
        <is>
          <t>Servicios Auxiliares AC y DC</t>
        </is>
      </c>
      <c r="B73" t="inlineStr">
        <is>
          <t>N3</t>
        </is>
      </c>
    </row>
    <row r="74">
      <c r="A74" t="inlineStr">
        <is>
          <t>Servicios Auxiliares AC y DC</t>
        </is>
      </c>
      <c r="B74" t="inlineStr">
        <is>
          <t>N4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F9F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</cols>
  <sheetData>
    <row r="1" ht="24" customHeight="1">
      <c r="A1" s="1" t="inlineStr">
        <is>
          <t>Proyectos</t>
        </is>
      </c>
    </row>
    <row r="2">
      <c r="A2" s="2" t="inlineStr">
        <is>
          <t>Plantilla de recolección de información de los Operadores de Red</t>
        </is>
      </c>
    </row>
    <row r="4">
      <c r="A4" s="7" t="inlineStr">
        <is>
          <t>Código proyecto</t>
        </is>
      </c>
      <c r="B4" s="7" t="inlineStr">
        <is>
          <t>Nombre del proyecto</t>
        </is>
      </c>
    </row>
    <row r="5">
      <c r="A5" s="6" t="n"/>
      <c r="B5" s="6" t="n"/>
    </row>
    <row r="6">
      <c r="A6" s="8" t="n"/>
      <c r="B6" s="8" t="n"/>
    </row>
    <row r="7">
      <c r="A7" s="6" t="n"/>
      <c r="B7" s="6" t="n"/>
    </row>
    <row r="8">
      <c r="A8" s="8" t="n"/>
      <c r="B8" s="8" t="n"/>
    </row>
    <row r="9">
      <c r="A9" s="6" t="n"/>
      <c r="B9" s="6" t="n"/>
    </row>
    <row r="10">
      <c r="A10" s="8" t="n"/>
      <c r="B10" s="8" t="n"/>
    </row>
    <row r="11">
      <c r="A11" s="6" t="n"/>
      <c r="B11" s="6" t="n"/>
    </row>
    <row r="12">
      <c r="A12" s="8" t="n"/>
      <c r="B12" s="8" t="n"/>
    </row>
    <row r="13">
      <c r="A13" s="6" t="n"/>
      <c r="B13" s="6" t="n"/>
    </row>
    <row r="14">
      <c r="A14" s="8" t="n"/>
      <c r="B14" s="8" t="n"/>
    </row>
    <row r="15">
      <c r="A15" s="6" t="n"/>
      <c r="B15" s="6" t="n"/>
    </row>
    <row r="16">
      <c r="A16" s="8" t="n"/>
      <c r="B16" s="8" t="n"/>
    </row>
    <row r="17">
      <c r="A17" s="6" t="n"/>
      <c r="B17" s="6" t="n"/>
    </row>
    <row r="18">
      <c r="A18" s="8" t="n"/>
      <c r="B18" s="8" t="n"/>
    </row>
    <row r="19">
      <c r="A19" s="6" t="n"/>
      <c r="B19" s="6" t="n"/>
    </row>
    <row r="20">
      <c r="A20" s="8" t="n"/>
      <c r="B20" s="8" t="n"/>
    </row>
    <row r="21">
      <c r="A21" s="6" t="n"/>
      <c r="B21" s="6" t="n"/>
    </row>
    <row r="22">
      <c r="A22" s="8" t="n"/>
      <c r="B22" s="8" t="n"/>
    </row>
    <row r="23">
      <c r="A23" s="6" t="n"/>
      <c r="B23" s="6" t="n"/>
    </row>
    <row r="24">
      <c r="A24" s="8" t="n"/>
      <c r="B24" s="8" t="n"/>
    </row>
    <row r="25">
      <c r="A25" s="6" t="n"/>
      <c r="B25" s="6" t="n"/>
    </row>
    <row r="26">
      <c r="A26" s="8" t="n"/>
      <c r="B26" s="8" t="n"/>
    </row>
    <row r="27">
      <c r="A27" s="6" t="n"/>
      <c r="B27" s="6" t="n"/>
    </row>
    <row r="28">
      <c r="A28" s="8" t="n"/>
      <c r="B28" s="8" t="n"/>
    </row>
    <row r="29">
      <c r="A29" s="6" t="n"/>
      <c r="B29" s="6" t="n"/>
    </row>
    <row r="30">
      <c r="A30" s="8" t="n"/>
      <c r="B30" s="8" t="n"/>
    </row>
    <row r="31">
      <c r="A31" s="6" t="n"/>
      <c r="B31" s="6" t="n"/>
    </row>
    <row r="32">
      <c r="A32" s="8" t="n"/>
      <c r="B32" s="8" t="n"/>
    </row>
    <row r="33">
      <c r="A33" s="6" t="n"/>
      <c r="B33" s="6" t="n"/>
    </row>
    <row r="34">
      <c r="A34" s="8" t="n"/>
      <c r="B34" s="8" t="n"/>
    </row>
    <row r="35">
      <c r="A35" s="6" t="n"/>
      <c r="B35" s="6" t="n"/>
    </row>
    <row r="36">
      <c r="A36" s="8" t="n"/>
      <c r="B36" s="8" t="n"/>
    </row>
    <row r="37">
      <c r="A37" s="6" t="n"/>
      <c r="B37" s="6" t="n"/>
    </row>
    <row r="38">
      <c r="A38" s="8" t="n"/>
      <c r="B38" s="8" t="n"/>
    </row>
    <row r="39">
      <c r="A39" s="6" t="n"/>
      <c r="B39" s="6" t="n"/>
    </row>
    <row r="40">
      <c r="A40" s="8" t="n"/>
      <c r="B40" s="8" t="n"/>
    </row>
    <row r="41">
      <c r="A41" s="6" t="n"/>
      <c r="B41" s="6" t="n"/>
    </row>
    <row r="42">
      <c r="A42" s="8" t="n"/>
      <c r="B42" s="8" t="n"/>
    </row>
    <row r="43">
      <c r="A43" s="6" t="n"/>
      <c r="B43" s="6" t="n"/>
    </row>
    <row r="44">
      <c r="A44" s="8" t="n"/>
      <c r="B44" s="8" t="n"/>
    </row>
    <row r="45">
      <c r="A45" s="6" t="n"/>
      <c r="B45" s="6" t="n"/>
    </row>
    <row r="46">
      <c r="A46" s="8" t="n"/>
      <c r="B46" s="8" t="n"/>
    </row>
    <row r="47">
      <c r="A47" s="6" t="n"/>
      <c r="B47" s="6" t="n"/>
    </row>
    <row r="48">
      <c r="A48" s="8" t="n"/>
      <c r="B48" s="8" t="n"/>
    </row>
    <row r="49">
      <c r="A49" s="6" t="n"/>
      <c r="B49" s="6" t="n"/>
    </row>
    <row r="50">
      <c r="A50" s="8" t="n"/>
      <c r="B50" s="8" t="n"/>
    </row>
    <row r="51">
      <c r="A51" s="6" t="n"/>
      <c r="B51" s="6" t="n"/>
    </row>
    <row r="52">
      <c r="A52" s="8" t="n"/>
      <c r="B52" s="8" t="n"/>
    </row>
    <row r="53">
      <c r="A53" s="6" t="n"/>
      <c r="B53" s="6" t="n"/>
    </row>
    <row r="54">
      <c r="A54" s="8" t="n"/>
      <c r="B54" s="8" t="n"/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F9F"/>
  <mergeCells count="2">
    <mergeCell ref="A2:R2"/>
    <mergeCell ref="A1:R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9" customWidth="1" min="3" max="3"/>
    <col width="14" customWidth="1" min="4" max="4"/>
    <col width="17" customWidth="1" min="5" max="5"/>
    <col width="12" customWidth="1" min="6" max="6"/>
    <col width="26" customWidth="1" min="7" max="7"/>
    <col width="26" customWidth="1" min="8" max="8"/>
    <col width="26" customWidth="1" min="9" max="9"/>
    <col width="15" customWidth="1" min="10" max="10"/>
    <col width="15" customWidth="1" min="11" max="11"/>
    <col width="16" customWidth="1" min="12" max="12"/>
    <col width="12" customWidth="1" min="13" max="13"/>
    <col width="23" customWidth="1" min="14" max="14"/>
    <col width="25" customWidth="1" min="15" max="15"/>
    <col width="26" customWidth="1" min="16" max="16"/>
    <col width="15" customWidth="1" min="17" max="17"/>
    <col width="16" customWidth="1" min="19" max="19"/>
  </cols>
  <sheetData>
    <row r="1" ht="24" customHeight="1">
      <c r="A1" s="1" t="inlineStr">
        <is>
          <t>F4. Transformadores de potencia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J4" s="11" t="inlineStr">
        <is>
          <t>INFORMACIÓN DE COMPRA</t>
        </is>
      </c>
      <c r="Q4" s="12" t="inlineStr">
        <is>
          <t>GENERAL</t>
        </is>
      </c>
    </row>
    <row r="5" ht="30" customHeight="1">
      <c r="A5" s="7" t="inlineStr">
        <is>
          <t>IUA</t>
        </is>
      </c>
      <c r="B5" s="7" t="inlineStr">
        <is>
          <t>Código proyecto</t>
        </is>
      </c>
      <c r="C5" s="7" t="inlineStr">
        <is>
          <t>Subestación (IUS)</t>
        </is>
      </c>
      <c r="D5" s="7" t="inlineStr">
        <is>
          <t>UC reportada</t>
        </is>
      </c>
      <c r="E5" s="7" t="inlineStr">
        <is>
          <t>Capacidad (MVA)</t>
        </is>
      </c>
      <c r="F5" s="7" t="inlineStr">
        <is>
          <t>Tipo</t>
        </is>
      </c>
      <c r="G5" s="7" t="inlineStr">
        <is>
          <t>Voltaje alta tensión (kV)</t>
        </is>
      </c>
      <c r="H5" s="7" t="inlineStr">
        <is>
          <t>Voltaje baja tensión 1 (kV)</t>
        </is>
      </c>
      <c r="I5" s="7" t="inlineStr">
        <is>
          <t>Voltaje baja tensión 2 (kV)</t>
        </is>
      </c>
      <c r="J5" s="7" t="inlineStr">
        <is>
          <t>Año de compra</t>
        </is>
      </c>
      <c r="K5" s="7" t="inlineStr">
        <is>
          <t>Mes de compra</t>
        </is>
      </c>
      <c r="L5" s="7" t="inlineStr">
        <is>
          <t>País de origen</t>
        </is>
      </c>
      <c r="M5" s="7" t="inlineStr">
        <is>
          <t>Moneda</t>
        </is>
      </c>
      <c r="N5" s="7" t="inlineStr">
        <is>
          <t>Valor de compra (DDP)</t>
        </is>
      </c>
      <c r="O5" s="7" t="inlineStr">
        <is>
          <t>Costo instalación (COP)</t>
        </is>
      </c>
      <c r="P5" s="7" t="inlineStr">
        <is>
          <t>Metodología costo instalación</t>
        </is>
      </c>
      <c r="Q5" s="7" t="inlineStr">
        <is>
          <t>Observaciones</t>
        </is>
      </c>
      <c r="S5" s="7" t="inlineStr">
        <is>
          <t>Revisión de fila</t>
        </is>
      </c>
    </row>
    <row r="6">
      <c r="A6" s="13" t="n"/>
      <c r="B6" s="8" t="n"/>
      <c r="C6" s="8" t="n"/>
      <c r="D6" s="8" t="n"/>
      <c r="E6" s="14" t="n"/>
      <c r="F6" s="8" t="n"/>
      <c r="G6" s="14" t="n"/>
      <c r="H6" s="14" t="n"/>
      <c r="I6" s="14" t="n"/>
      <c r="J6" s="13" t="n"/>
      <c r="K6" s="13" t="n"/>
      <c r="L6" s="8" t="n"/>
      <c r="M6" s="15">
        <f>IFERROR(VLOOKUP(L6,Listas!$DK$2:$DL$250,2,FALSE),"")</f>
        <v/>
      </c>
      <c r="N6" s="14" t="n"/>
      <c r="O6" s="16" t="n"/>
      <c r="P6" s="16" t="n"/>
      <c r="Q6" s="8" t="n"/>
      <c r="S6" s="17">
        <f>IF(NOT(OR(A6&lt;&gt;"",B6&lt;&gt;"",C6&lt;&gt;"",D6&lt;&gt;"",E6&lt;&gt;"",F6&lt;&gt;"",G6&lt;&gt;"",H6&lt;&gt;"",I6&lt;&gt;"",J6&lt;&gt;"",K6&lt;&gt;"",L6&lt;&gt;"",N6&lt;&gt;"",O6&lt;&gt;"",P6&lt;&gt;"",Q6&lt;&gt;"")),"",IF(NOT(AND(OR(A6="",AND(LEN(A6)=12,ISNUMBER(--A6))),OR(B6="",COUNTIF('2. Proyectos'!$A$5:$A$54,B6)&gt;0),OR(D6="",COUNTIF(Listas!$CA$2:$CA$56,D6)&gt;0),OR(E6="",AND(ISNUMBER(E6),E6&gt;0)),OR(F6="",COUNTIF(Listas!$K$2:$K$4,F6)&gt;0),OR(G6="",AND(ISNUMBER(G6),G6&gt;0)),OR(H6="",AND(ISNUMBER(H6),H6&gt;0)),OR(I6="",AND(ISNUMBER(I6),I6&gt;0)),OR(J6="",AND(ISNUMBER(J6),J6&gt;=2018,J6&lt;=2025)),OR(K6="",AND(ISNUMBER(K6),K6&gt;=1,K6&lt;=12)),OR(L6="",COUNTIF(Listas!$H$2:$H$250,L6)&gt;0),OR(N6="",AND(ISNUMBER(N6),N6&gt;0)),OR(O6="",AND(ISNUMBER(O6),O6&gt;=0)),OR(P6="",COUNTIF(Listas!$BC$2:$BC$3,P6)&gt;0))),"Dato inválido",IF(NOT(AND(A6&lt;&gt;"",B6&lt;&gt;"",C6&lt;&gt;"",E6&lt;&gt;"",F6&lt;&gt;"",G6&lt;&gt;"",H6&lt;&gt;"",J6&lt;&gt;"",K6&lt;&gt;"",L6&lt;&gt;"",N6&lt;&gt;"")),"Incompleta","OK")))</f>
        <v/>
      </c>
    </row>
    <row r="7">
      <c r="A7" s="18" t="n"/>
      <c r="B7" s="6" t="n"/>
      <c r="C7" s="6" t="n"/>
      <c r="D7" s="6" t="n"/>
      <c r="E7" s="19" t="n"/>
      <c r="F7" s="6" t="n"/>
      <c r="G7" s="19" t="n"/>
      <c r="H7" s="19" t="n"/>
      <c r="I7" s="19" t="n"/>
      <c r="J7" s="18" t="n"/>
      <c r="K7" s="18" t="n"/>
      <c r="L7" s="6" t="n"/>
      <c r="M7" s="15">
        <f>IFERROR(VLOOKUP(L7,Listas!$DK$2:$DL$250,2,FALSE),"")</f>
        <v/>
      </c>
      <c r="N7" s="19" t="n"/>
      <c r="O7" s="20" t="n"/>
      <c r="P7" s="20" t="n"/>
      <c r="Q7" s="6" t="n"/>
      <c r="S7" s="17">
        <f>IF(NOT(OR(A7&lt;&gt;"",B7&lt;&gt;"",C7&lt;&gt;"",D7&lt;&gt;"",E7&lt;&gt;"",F7&lt;&gt;"",G7&lt;&gt;"",H7&lt;&gt;"",I7&lt;&gt;"",J7&lt;&gt;"",K7&lt;&gt;"",L7&lt;&gt;"",N7&lt;&gt;"",O7&lt;&gt;"",P7&lt;&gt;"",Q7&lt;&gt;"")),"",IF(NOT(AND(OR(A7="",AND(LEN(A7)=12,ISNUMBER(--A7))),OR(B7="",COUNTIF('2. Proyectos'!$A$5:$A$54,B7)&gt;0),OR(D7="",COUNTIF(Listas!$CA$2:$CA$56,D7)&gt;0),OR(E7="",AND(ISNUMBER(E7),E7&gt;0)),OR(F7="",COUNTIF(Listas!$K$2:$K$4,F7)&gt;0),OR(G7="",AND(ISNUMBER(G7),G7&gt;0)),OR(H7="",AND(ISNUMBER(H7),H7&gt;0)),OR(I7="",AND(ISNUMBER(I7),I7&gt;0)),OR(J7="",AND(ISNUMBER(J7),J7&gt;=2018,J7&lt;=2025)),OR(K7="",AND(ISNUMBER(K7),K7&gt;=1,K7&lt;=12)),OR(L7="",COUNTIF(Listas!$H$2:$H$250,L7)&gt;0),OR(N7="",AND(ISNUMBER(N7),N7&gt;0)),OR(O7="",AND(ISNUMBER(O7),O7&gt;=0)),OR(P7="",COUNTIF(Listas!$BC$2:$BC$3,P7)&gt;0))),"Dato inválido",IF(NOT(AND(A7&lt;&gt;"",B7&lt;&gt;"",C7&lt;&gt;"",E7&lt;&gt;"",F7&lt;&gt;"",G7&lt;&gt;"",H7&lt;&gt;"",J7&lt;&gt;"",K7&lt;&gt;"",L7&lt;&gt;"",N7&lt;&gt;"")),"Incompleta","OK")))</f>
        <v/>
      </c>
    </row>
    <row r="8">
      <c r="A8" s="13" t="n"/>
      <c r="B8" s="8" t="n"/>
      <c r="C8" s="8" t="n"/>
      <c r="D8" s="8" t="n"/>
      <c r="E8" s="14" t="n"/>
      <c r="F8" s="8" t="n"/>
      <c r="G8" s="14" t="n"/>
      <c r="H8" s="14" t="n"/>
      <c r="I8" s="14" t="n"/>
      <c r="J8" s="13" t="n"/>
      <c r="K8" s="13" t="n"/>
      <c r="L8" s="8" t="n"/>
      <c r="M8" s="15">
        <f>IFERROR(VLOOKUP(L8,Listas!$DK$2:$DL$250,2,FALSE),"")</f>
        <v/>
      </c>
      <c r="N8" s="14" t="n"/>
      <c r="O8" s="16" t="n"/>
      <c r="P8" s="16" t="n"/>
      <c r="Q8" s="8" t="n"/>
      <c r="S8" s="17">
        <f>IF(NOT(OR(A8&lt;&gt;"",B8&lt;&gt;"",C8&lt;&gt;"",D8&lt;&gt;"",E8&lt;&gt;"",F8&lt;&gt;"",G8&lt;&gt;"",H8&lt;&gt;"",I8&lt;&gt;"",J8&lt;&gt;"",K8&lt;&gt;"",L8&lt;&gt;"",N8&lt;&gt;"",O8&lt;&gt;"",P8&lt;&gt;"",Q8&lt;&gt;"")),"",IF(NOT(AND(OR(A8="",AND(LEN(A8)=12,ISNUMBER(--A8))),OR(B8="",COUNTIF('2. Proyectos'!$A$5:$A$54,B8)&gt;0),OR(D8="",COUNTIF(Listas!$CA$2:$CA$56,D8)&gt;0),OR(E8="",AND(ISNUMBER(E8),E8&gt;0)),OR(F8="",COUNTIF(Listas!$K$2:$K$4,F8)&gt;0),OR(G8="",AND(ISNUMBER(G8),G8&gt;0)),OR(H8="",AND(ISNUMBER(H8),H8&gt;0)),OR(I8="",AND(ISNUMBER(I8),I8&gt;0)),OR(J8="",AND(ISNUMBER(J8),J8&gt;=2018,J8&lt;=2025)),OR(K8="",AND(ISNUMBER(K8),K8&gt;=1,K8&lt;=12)),OR(L8="",COUNTIF(Listas!$H$2:$H$250,L8)&gt;0),OR(N8="",AND(ISNUMBER(N8),N8&gt;0)),OR(O8="",AND(ISNUMBER(O8),O8&gt;=0)),OR(P8="",COUNTIF(Listas!$BC$2:$BC$3,P8)&gt;0))),"Dato inválido",IF(NOT(AND(A8&lt;&gt;"",B8&lt;&gt;"",C8&lt;&gt;"",E8&lt;&gt;"",F8&lt;&gt;"",G8&lt;&gt;"",H8&lt;&gt;"",J8&lt;&gt;"",K8&lt;&gt;"",L8&lt;&gt;"",N8&lt;&gt;"")),"Incompleta","OK")))</f>
        <v/>
      </c>
    </row>
    <row r="9">
      <c r="A9" s="18" t="n"/>
      <c r="B9" s="6" t="n"/>
      <c r="C9" s="6" t="n"/>
      <c r="D9" s="6" t="n"/>
      <c r="E9" s="19" t="n"/>
      <c r="F9" s="6" t="n"/>
      <c r="G9" s="19" t="n"/>
      <c r="H9" s="19" t="n"/>
      <c r="I9" s="19" t="n"/>
      <c r="J9" s="18" t="n"/>
      <c r="K9" s="18" t="n"/>
      <c r="L9" s="6" t="n"/>
      <c r="M9" s="15">
        <f>IFERROR(VLOOKUP(L9,Listas!$DK$2:$DL$250,2,FALSE),"")</f>
        <v/>
      </c>
      <c r="N9" s="19" t="n"/>
      <c r="O9" s="20" t="n"/>
      <c r="P9" s="20" t="n"/>
      <c r="Q9" s="6" t="n"/>
      <c r="S9" s="17">
        <f>IF(NOT(OR(A9&lt;&gt;"",B9&lt;&gt;"",C9&lt;&gt;"",D9&lt;&gt;"",E9&lt;&gt;"",F9&lt;&gt;"",G9&lt;&gt;"",H9&lt;&gt;"",I9&lt;&gt;"",J9&lt;&gt;"",K9&lt;&gt;"",L9&lt;&gt;"",N9&lt;&gt;"",O9&lt;&gt;"",P9&lt;&gt;"",Q9&lt;&gt;"")),"",IF(NOT(AND(OR(A9="",AND(LEN(A9)=12,ISNUMBER(--A9))),OR(B9="",COUNTIF('2. Proyectos'!$A$5:$A$54,B9)&gt;0),OR(D9="",COUNTIF(Listas!$CA$2:$CA$56,D9)&gt;0),OR(E9="",AND(ISNUMBER(E9),E9&gt;0)),OR(F9="",COUNTIF(Listas!$K$2:$K$4,F9)&gt;0),OR(G9="",AND(ISNUMBER(G9),G9&gt;0)),OR(H9="",AND(ISNUMBER(H9),H9&gt;0)),OR(I9="",AND(ISNUMBER(I9),I9&gt;0)),OR(J9="",AND(ISNUMBER(J9),J9&gt;=2018,J9&lt;=2025)),OR(K9="",AND(ISNUMBER(K9),K9&gt;=1,K9&lt;=12)),OR(L9="",COUNTIF(Listas!$H$2:$H$250,L9)&gt;0),OR(N9="",AND(ISNUMBER(N9),N9&gt;0)),OR(O9="",AND(ISNUMBER(O9),O9&gt;=0)),OR(P9="",COUNTIF(Listas!$BC$2:$BC$3,P9)&gt;0))),"Dato inválido",IF(NOT(AND(A9&lt;&gt;"",B9&lt;&gt;"",C9&lt;&gt;"",E9&lt;&gt;"",F9&lt;&gt;"",G9&lt;&gt;"",H9&lt;&gt;"",J9&lt;&gt;"",K9&lt;&gt;"",L9&lt;&gt;"",N9&lt;&gt;"")),"Incompleta","OK")))</f>
        <v/>
      </c>
    </row>
    <row r="10">
      <c r="A10" s="13" t="n"/>
      <c r="B10" s="8" t="n"/>
      <c r="C10" s="8" t="n"/>
      <c r="D10" s="8" t="n"/>
      <c r="E10" s="14" t="n"/>
      <c r="F10" s="8" t="n"/>
      <c r="G10" s="14" t="n"/>
      <c r="H10" s="14" t="n"/>
      <c r="I10" s="14" t="n"/>
      <c r="J10" s="13" t="n"/>
      <c r="K10" s="13" t="n"/>
      <c r="L10" s="8" t="n"/>
      <c r="M10" s="15">
        <f>IFERROR(VLOOKUP(L10,Listas!$DK$2:$DL$250,2,FALSE),"")</f>
        <v/>
      </c>
      <c r="N10" s="14" t="n"/>
      <c r="O10" s="16" t="n"/>
      <c r="P10" s="16" t="n"/>
      <c r="Q10" s="8" t="n"/>
      <c r="S10" s="17">
        <f>IF(NOT(OR(A10&lt;&gt;"",B10&lt;&gt;"",C10&lt;&gt;"",D10&lt;&gt;"",E10&lt;&gt;"",F10&lt;&gt;"",G10&lt;&gt;"",H10&lt;&gt;"",I10&lt;&gt;"",J10&lt;&gt;"",K10&lt;&gt;"",L10&lt;&gt;"",N10&lt;&gt;"",O10&lt;&gt;"",P10&lt;&gt;"",Q10&lt;&gt;"")),"",IF(NOT(AND(OR(A10="",AND(LEN(A10)=12,ISNUMBER(--A10))),OR(B10="",COUNTIF('2. Proyectos'!$A$5:$A$54,B10)&gt;0),OR(D10="",COUNTIF(Listas!$CA$2:$CA$56,D10)&gt;0),OR(E10="",AND(ISNUMBER(E10),E10&gt;0)),OR(F10="",COUNTIF(Listas!$K$2:$K$4,F10)&gt;0),OR(G10="",AND(ISNUMBER(G10),G10&gt;0)),OR(H10="",AND(ISNUMBER(H10),H10&gt;0)),OR(I10="",AND(ISNUMBER(I10),I10&gt;0)),OR(J10="",AND(ISNUMBER(J10),J10&gt;=2018,J10&lt;=2025)),OR(K10="",AND(ISNUMBER(K10),K10&gt;=1,K10&lt;=12)),OR(L10="",COUNTIF(Listas!$H$2:$H$250,L10)&gt;0),OR(N10="",AND(ISNUMBER(N10),N10&gt;0)),OR(O10="",AND(ISNUMBER(O10),O10&gt;=0)),OR(P10="",COUNTIF(Listas!$BC$2:$BC$3,P10)&gt;0))),"Dato inválido",IF(NOT(AND(A10&lt;&gt;"",B10&lt;&gt;"",C10&lt;&gt;"",E10&lt;&gt;"",F10&lt;&gt;"",G10&lt;&gt;"",H10&lt;&gt;"",J10&lt;&gt;"",K10&lt;&gt;"",L10&lt;&gt;"",N10&lt;&gt;"")),"Incompleta","OK")))</f>
        <v/>
      </c>
    </row>
    <row r="11">
      <c r="A11" s="18" t="n"/>
      <c r="B11" s="6" t="n"/>
      <c r="C11" s="6" t="n"/>
      <c r="D11" s="6" t="n"/>
      <c r="E11" s="19" t="n"/>
      <c r="F11" s="6" t="n"/>
      <c r="G11" s="19" t="n"/>
      <c r="H11" s="19" t="n"/>
      <c r="I11" s="19" t="n"/>
      <c r="J11" s="18" t="n"/>
      <c r="K11" s="18" t="n"/>
      <c r="L11" s="6" t="n"/>
      <c r="M11" s="15">
        <f>IFERROR(VLOOKUP(L11,Listas!$DK$2:$DL$250,2,FALSE),"")</f>
        <v/>
      </c>
      <c r="N11" s="19" t="n"/>
      <c r="O11" s="20" t="n"/>
      <c r="P11" s="20" t="n"/>
      <c r="Q11" s="6" t="n"/>
      <c r="S11" s="17">
        <f>IF(NOT(OR(A11&lt;&gt;"",B11&lt;&gt;"",C11&lt;&gt;"",D11&lt;&gt;"",E11&lt;&gt;"",F11&lt;&gt;"",G11&lt;&gt;"",H11&lt;&gt;"",I11&lt;&gt;"",J11&lt;&gt;"",K11&lt;&gt;"",L11&lt;&gt;"",N11&lt;&gt;"",O11&lt;&gt;"",P11&lt;&gt;"",Q11&lt;&gt;"")),"",IF(NOT(AND(OR(A11="",AND(LEN(A11)=12,ISNUMBER(--A11))),OR(B11="",COUNTIF('2. Proyectos'!$A$5:$A$54,B11)&gt;0),OR(D11="",COUNTIF(Listas!$CA$2:$CA$56,D11)&gt;0),OR(E11="",AND(ISNUMBER(E11),E11&gt;0)),OR(F11="",COUNTIF(Listas!$K$2:$K$4,F11)&gt;0),OR(G11="",AND(ISNUMBER(G11),G11&gt;0)),OR(H11="",AND(ISNUMBER(H11),H11&gt;0)),OR(I11="",AND(ISNUMBER(I11),I11&gt;0)),OR(J11="",AND(ISNUMBER(J11),J11&gt;=2018,J11&lt;=2025)),OR(K11="",AND(ISNUMBER(K11),K11&gt;=1,K11&lt;=12)),OR(L11="",COUNTIF(Listas!$H$2:$H$250,L11)&gt;0),OR(N11="",AND(ISNUMBER(N11),N11&gt;0)),OR(O11="",AND(ISNUMBER(O11),O11&gt;=0)),OR(P11="",COUNTIF(Listas!$BC$2:$BC$3,P11)&gt;0))),"Dato inválido",IF(NOT(AND(A11&lt;&gt;"",B11&lt;&gt;"",C11&lt;&gt;"",E11&lt;&gt;"",F11&lt;&gt;"",G11&lt;&gt;"",H11&lt;&gt;"",J11&lt;&gt;"",K11&lt;&gt;"",L11&lt;&gt;"",N11&lt;&gt;"")),"Incompleta","OK")))</f>
        <v/>
      </c>
    </row>
    <row r="12">
      <c r="A12" s="13" t="n"/>
      <c r="B12" s="8" t="n"/>
      <c r="C12" s="8" t="n"/>
      <c r="D12" s="8" t="n"/>
      <c r="E12" s="14" t="n"/>
      <c r="F12" s="8" t="n"/>
      <c r="G12" s="14" t="n"/>
      <c r="H12" s="14" t="n"/>
      <c r="I12" s="14" t="n"/>
      <c r="J12" s="13" t="n"/>
      <c r="K12" s="13" t="n"/>
      <c r="L12" s="8" t="n"/>
      <c r="M12" s="15">
        <f>IFERROR(VLOOKUP(L12,Listas!$DK$2:$DL$250,2,FALSE),"")</f>
        <v/>
      </c>
      <c r="N12" s="14" t="n"/>
      <c r="O12" s="16" t="n"/>
      <c r="P12" s="16" t="n"/>
      <c r="Q12" s="8" t="n"/>
      <c r="S12" s="17">
        <f>IF(NOT(OR(A12&lt;&gt;"",B12&lt;&gt;"",C12&lt;&gt;"",D12&lt;&gt;"",E12&lt;&gt;"",F12&lt;&gt;"",G12&lt;&gt;"",H12&lt;&gt;"",I12&lt;&gt;"",J12&lt;&gt;"",K12&lt;&gt;"",L12&lt;&gt;"",N12&lt;&gt;"",O12&lt;&gt;"",P12&lt;&gt;"",Q12&lt;&gt;"")),"",IF(NOT(AND(OR(A12="",AND(LEN(A12)=12,ISNUMBER(--A12))),OR(B12="",COUNTIF('2. Proyectos'!$A$5:$A$54,B12)&gt;0),OR(D12="",COUNTIF(Listas!$CA$2:$CA$56,D12)&gt;0),OR(E12="",AND(ISNUMBER(E12),E12&gt;0)),OR(F12="",COUNTIF(Listas!$K$2:$K$4,F12)&gt;0),OR(G12="",AND(ISNUMBER(G12),G12&gt;0)),OR(H12="",AND(ISNUMBER(H12),H12&gt;0)),OR(I12="",AND(ISNUMBER(I12),I12&gt;0)),OR(J12="",AND(ISNUMBER(J12),J12&gt;=2018,J12&lt;=2025)),OR(K12="",AND(ISNUMBER(K12),K12&gt;=1,K12&lt;=12)),OR(L12="",COUNTIF(Listas!$H$2:$H$250,L12)&gt;0),OR(N12="",AND(ISNUMBER(N12),N12&gt;0)),OR(O12="",AND(ISNUMBER(O12),O12&gt;=0)),OR(P12="",COUNTIF(Listas!$BC$2:$BC$3,P12)&gt;0))),"Dato inválido",IF(NOT(AND(A12&lt;&gt;"",B12&lt;&gt;"",C12&lt;&gt;"",E12&lt;&gt;"",F12&lt;&gt;"",G12&lt;&gt;"",H12&lt;&gt;"",J12&lt;&gt;"",K12&lt;&gt;"",L12&lt;&gt;"",N12&lt;&gt;"")),"Incompleta","OK")))</f>
        <v/>
      </c>
    </row>
    <row r="13">
      <c r="A13" s="18" t="n"/>
      <c r="B13" s="6" t="n"/>
      <c r="C13" s="6" t="n"/>
      <c r="D13" s="6" t="n"/>
      <c r="E13" s="19" t="n"/>
      <c r="F13" s="6" t="n"/>
      <c r="G13" s="19" t="n"/>
      <c r="H13" s="19" t="n"/>
      <c r="I13" s="19" t="n"/>
      <c r="J13" s="18" t="n"/>
      <c r="K13" s="18" t="n"/>
      <c r="L13" s="6" t="n"/>
      <c r="M13" s="15">
        <f>IFERROR(VLOOKUP(L13,Listas!$DK$2:$DL$250,2,FALSE),"")</f>
        <v/>
      </c>
      <c r="N13" s="19" t="n"/>
      <c r="O13" s="20" t="n"/>
      <c r="P13" s="20" t="n"/>
      <c r="Q13" s="6" t="n"/>
      <c r="S13" s="17">
        <f>IF(NOT(OR(A13&lt;&gt;"",B13&lt;&gt;"",C13&lt;&gt;"",D13&lt;&gt;"",E13&lt;&gt;"",F13&lt;&gt;"",G13&lt;&gt;"",H13&lt;&gt;"",I13&lt;&gt;"",J13&lt;&gt;"",K13&lt;&gt;"",L13&lt;&gt;"",N13&lt;&gt;"",O13&lt;&gt;"",P13&lt;&gt;"",Q13&lt;&gt;"")),"",IF(NOT(AND(OR(A13="",AND(LEN(A13)=12,ISNUMBER(--A13))),OR(B13="",COUNTIF('2. Proyectos'!$A$5:$A$54,B13)&gt;0),OR(D13="",COUNTIF(Listas!$CA$2:$CA$56,D13)&gt;0),OR(E13="",AND(ISNUMBER(E13),E13&gt;0)),OR(F13="",COUNTIF(Listas!$K$2:$K$4,F13)&gt;0),OR(G13="",AND(ISNUMBER(G13),G13&gt;0)),OR(H13="",AND(ISNUMBER(H13),H13&gt;0)),OR(I13="",AND(ISNUMBER(I13),I13&gt;0)),OR(J13="",AND(ISNUMBER(J13),J13&gt;=2018,J13&lt;=2025)),OR(K13="",AND(ISNUMBER(K13),K13&gt;=1,K13&lt;=12)),OR(L13="",COUNTIF(Listas!$H$2:$H$250,L13)&gt;0),OR(N13="",AND(ISNUMBER(N13),N13&gt;0)),OR(O13="",AND(ISNUMBER(O13),O13&gt;=0)),OR(P13="",COUNTIF(Listas!$BC$2:$BC$3,P13)&gt;0))),"Dato inválido",IF(NOT(AND(A13&lt;&gt;"",B13&lt;&gt;"",C13&lt;&gt;"",E13&lt;&gt;"",F13&lt;&gt;"",G13&lt;&gt;"",H13&lt;&gt;"",J13&lt;&gt;"",K13&lt;&gt;"",L13&lt;&gt;"",N13&lt;&gt;"")),"Incompleta","OK")))</f>
        <v/>
      </c>
    </row>
    <row r="14">
      <c r="A14" s="13" t="n"/>
      <c r="B14" s="8" t="n"/>
      <c r="C14" s="8" t="n"/>
      <c r="D14" s="8" t="n"/>
      <c r="E14" s="14" t="n"/>
      <c r="F14" s="8" t="n"/>
      <c r="G14" s="14" t="n"/>
      <c r="H14" s="14" t="n"/>
      <c r="I14" s="14" t="n"/>
      <c r="J14" s="13" t="n"/>
      <c r="K14" s="13" t="n"/>
      <c r="L14" s="8" t="n"/>
      <c r="M14" s="15">
        <f>IFERROR(VLOOKUP(L14,Listas!$DK$2:$DL$250,2,FALSE),"")</f>
        <v/>
      </c>
      <c r="N14" s="14" t="n"/>
      <c r="O14" s="16" t="n"/>
      <c r="P14" s="16" t="n"/>
      <c r="Q14" s="8" t="n"/>
      <c r="S14" s="17">
        <f>IF(NOT(OR(A14&lt;&gt;"",B14&lt;&gt;"",C14&lt;&gt;"",D14&lt;&gt;"",E14&lt;&gt;"",F14&lt;&gt;"",G14&lt;&gt;"",H14&lt;&gt;"",I14&lt;&gt;"",J14&lt;&gt;"",K14&lt;&gt;"",L14&lt;&gt;"",N14&lt;&gt;"",O14&lt;&gt;"",P14&lt;&gt;"",Q14&lt;&gt;"")),"",IF(NOT(AND(OR(A14="",AND(LEN(A14)=12,ISNUMBER(--A14))),OR(B14="",COUNTIF('2. Proyectos'!$A$5:$A$54,B14)&gt;0),OR(D14="",COUNTIF(Listas!$CA$2:$CA$56,D14)&gt;0),OR(E14="",AND(ISNUMBER(E14),E14&gt;0)),OR(F14="",COUNTIF(Listas!$K$2:$K$4,F14)&gt;0),OR(G14="",AND(ISNUMBER(G14),G14&gt;0)),OR(H14="",AND(ISNUMBER(H14),H14&gt;0)),OR(I14="",AND(ISNUMBER(I14),I14&gt;0)),OR(J14="",AND(ISNUMBER(J14),J14&gt;=2018,J14&lt;=2025)),OR(K14="",AND(ISNUMBER(K14),K14&gt;=1,K14&lt;=12)),OR(L14="",COUNTIF(Listas!$H$2:$H$250,L14)&gt;0),OR(N14="",AND(ISNUMBER(N14),N14&gt;0)),OR(O14="",AND(ISNUMBER(O14),O14&gt;=0)),OR(P14="",COUNTIF(Listas!$BC$2:$BC$3,P14)&gt;0))),"Dato inválido",IF(NOT(AND(A14&lt;&gt;"",B14&lt;&gt;"",C14&lt;&gt;"",E14&lt;&gt;"",F14&lt;&gt;"",G14&lt;&gt;"",H14&lt;&gt;"",J14&lt;&gt;"",K14&lt;&gt;"",L14&lt;&gt;"",N14&lt;&gt;"")),"Incompleta","OK")))</f>
        <v/>
      </c>
    </row>
    <row r="15">
      <c r="A15" s="18" t="n"/>
      <c r="B15" s="6" t="n"/>
      <c r="C15" s="6" t="n"/>
      <c r="D15" s="6" t="n"/>
      <c r="E15" s="19" t="n"/>
      <c r="F15" s="6" t="n"/>
      <c r="G15" s="19" t="n"/>
      <c r="H15" s="19" t="n"/>
      <c r="I15" s="19" t="n"/>
      <c r="J15" s="18" t="n"/>
      <c r="K15" s="18" t="n"/>
      <c r="L15" s="6" t="n"/>
      <c r="M15" s="15">
        <f>IFERROR(VLOOKUP(L15,Listas!$DK$2:$DL$250,2,FALSE),"")</f>
        <v/>
      </c>
      <c r="N15" s="19" t="n"/>
      <c r="O15" s="20" t="n"/>
      <c r="P15" s="20" t="n"/>
      <c r="Q15" s="6" t="n"/>
      <c r="S15" s="17">
        <f>IF(NOT(OR(A15&lt;&gt;"",B15&lt;&gt;"",C15&lt;&gt;"",D15&lt;&gt;"",E15&lt;&gt;"",F15&lt;&gt;"",G15&lt;&gt;"",H15&lt;&gt;"",I15&lt;&gt;"",J15&lt;&gt;"",K15&lt;&gt;"",L15&lt;&gt;"",N15&lt;&gt;"",O15&lt;&gt;"",P15&lt;&gt;"",Q15&lt;&gt;"")),"",IF(NOT(AND(OR(A15="",AND(LEN(A15)=12,ISNUMBER(--A15))),OR(B15="",COUNTIF('2. Proyectos'!$A$5:$A$54,B15)&gt;0),OR(D15="",COUNTIF(Listas!$CA$2:$CA$56,D15)&gt;0),OR(E15="",AND(ISNUMBER(E15),E15&gt;0)),OR(F15="",COUNTIF(Listas!$K$2:$K$4,F15)&gt;0),OR(G15="",AND(ISNUMBER(G15),G15&gt;0)),OR(H15="",AND(ISNUMBER(H15),H15&gt;0)),OR(I15="",AND(ISNUMBER(I15),I15&gt;0)),OR(J15="",AND(ISNUMBER(J15),J15&gt;=2018,J15&lt;=2025)),OR(K15="",AND(ISNUMBER(K15),K15&gt;=1,K15&lt;=12)),OR(L15="",COUNTIF(Listas!$H$2:$H$250,L15)&gt;0),OR(N15="",AND(ISNUMBER(N15),N15&gt;0)),OR(O15="",AND(ISNUMBER(O15),O15&gt;=0)),OR(P15="",COUNTIF(Listas!$BC$2:$BC$3,P15)&gt;0))),"Dato inválido",IF(NOT(AND(A15&lt;&gt;"",B15&lt;&gt;"",C15&lt;&gt;"",E15&lt;&gt;"",F15&lt;&gt;"",G15&lt;&gt;"",H15&lt;&gt;"",J15&lt;&gt;"",K15&lt;&gt;"",L15&lt;&gt;"",N15&lt;&gt;"")),"Incompleta","OK")))</f>
        <v/>
      </c>
    </row>
    <row r="16">
      <c r="A16" s="13" t="n"/>
      <c r="B16" s="8" t="n"/>
      <c r="C16" s="8" t="n"/>
      <c r="D16" s="8" t="n"/>
      <c r="E16" s="14" t="n"/>
      <c r="F16" s="8" t="n"/>
      <c r="G16" s="14" t="n"/>
      <c r="H16" s="14" t="n"/>
      <c r="I16" s="14" t="n"/>
      <c r="J16" s="13" t="n"/>
      <c r="K16" s="13" t="n"/>
      <c r="L16" s="8" t="n"/>
      <c r="M16" s="15">
        <f>IFERROR(VLOOKUP(L16,Listas!$DK$2:$DL$250,2,FALSE),"")</f>
        <v/>
      </c>
      <c r="N16" s="14" t="n"/>
      <c r="O16" s="16" t="n"/>
      <c r="P16" s="16" t="n"/>
      <c r="Q16" s="8" t="n"/>
      <c r="S16" s="17">
        <f>IF(NOT(OR(A16&lt;&gt;"",B16&lt;&gt;"",C16&lt;&gt;"",D16&lt;&gt;"",E16&lt;&gt;"",F16&lt;&gt;"",G16&lt;&gt;"",H16&lt;&gt;"",I16&lt;&gt;"",J16&lt;&gt;"",K16&lt;&gt;"",L16&lt;&gt;"",N16&lt;&gt;"",O16&lt;&gt;"",P16&lt;&gt;"",Q16&lt;&gt;"")),"",IF(NOT(AND(OR(A16="",AND(LEN(A16)=12,ISNUMBER(--A16))),OR(B16="",COUNTIF('2. Proyectos'!$A$5:$A$54,B16)&gt;0),OR(D16="",COUNTIF(Listas!$CA$2:$CA$56,D16)&gt;0),OR(E16="",AND(ISNUMBER(E16),E16&gt;0)),OR(F16="",COUNTIF(Listas!$K$2:$K$4,F16)&gt;0),OR(G16="",AND(ISNUMBER(G16),G16&gt;0)),OR(H16="",AND(ISNUMBER(H16),H16&gt;0)),OR(I16="",AND(ISNUMBER(I16),I16&gt;0)),OR(J16="",AND(ISNUMBER(J16),J16&gt;=2018,J16&lt;=2025)),OR(K16="",AND(ISNUMBER(K16),K16&gt;=1,K16&lt;=12)),OR(L16="",COUNTIF(Listas!$H$2:$H$250,L16)&gt;0),OR(N16="",AND(ISNUMBER(N16),N16&gt;0)),OR(O16="",AND(ISNUMBER(O16),O16&gt;=0)),OR(P16="",COUNTIF(Listas!$BC$2:$BC$3,P16)&gt;0))),"Dato inválido",IF(NOT(AND(A16&lt;&gt;"",B16&lt;&gt;"",C16&lt;&gt;"",E16&lt;&gt;"",F16&lt;&gt;"",G16&lt;&gt;"",H16&lt;&gt;"",J16&lt;&gt;"",K16&lt;&gt;"",L16&lt;&gt;"",N16&lt;&gt;"")),"Incompleta","OK")))</f>
        <v/>
      </c>
    </row>
    <row r="17">
      <c r="A17" s="18" t="n"/>
      <c r="B17" s="6" t="n"/>
      <c r="C17" s="6" t="n"/>
      <c r="D17" s="6" t="n"/>
      <c r="E17" s="19" t="n"/>
      <c r="F17" s="6" t="n"/>
      <c r="G17" s="19" t="n"/>
      <c r="H17" s="19" t="n"/>
      <c r="I17" s="19" t="n"/>
      <c r="J17" s="18" t="n"/>
      <c r="K17" s="18" t="n"/>
      <c r="L17" s="6" t="n"/>
      <c r="M17" s="15">
        <f>IFERROR(VLOOKUP(L17,Listas!$DK$2:$DL$250,2,FALSE),"")</f>
        <v/>
      </c>
      <c r="N17" s="19" t="n"/>
      <c r="O17" s="20" t="n"/>
      <c r="P17" s="20" t="n"/>
      <c r="Q17" s="6" t="n"/>
      <c r="S17" s="17">
        <f>IF(NOT(OR(A17&lt;&gt;"",B17&lt;&gt;"",C17&lt;&gt;"",D17&lt;&gt;"",E17&lt;&gt;"",F17&lt;&gt;"",G17&lt;&gt;"",H17&lt;&gt;"",I17&lt;&gt;"",J17&lt;&gt;"",K17&lt;&gt;"",L17&lt;&gt;"",N17&lt;&gt;"",O17&lt;&gt;"",P17&lt;&gt;"",Q17&lt;&gt;"")),"",IF(NOT(AND(OR(A17="",AND(LEN(A17)=12,ISNUMBER(--A17))),OR(B17="",COUNTIF('2. Proyectos'!$A$5:$A$54,B17)&gt;0),OR(D17="",COUNTIF(Listas!$CA$2:$CA$56,D17)&gt;0),OR(E17="",AND(ISNUMBER(E17),E17&gt;0)),OR(F17="",COUNTIF(Listas!$K$2:$K$4,F17)&gt;0),OR(G17="",AND(ISNUMBER(G17),G17&gt;0)),OR(H17="",AND(ISNUMBER(H17),H17&gt;0)),OR(I17="",AND(ISNUMBER(I17),I17&gt;0)),OR(J17="",AND(ISNUMBER(J17),J17&gt;=2018,J17&lt;=2025)),OR(K17="",AND(ISNUMBER(K17),K17&gt;=1,K17&lt;=12)),OR(L17="",COUNTIF(Listas!$H$2:$H$250,L17)&gt;0),OR(N17="",AND(ISNUMBER(N17),N17&gt;0)),OR(O17="",AND(ISNUMBER(O17),O17&gt;=0)),OR(P17="",COUNTIF(Listas!$BC$2:$BC$3,P17)&gt;0))),"Dato inválido",IF(NOT(AND(A17&lt;&gt;"",B17&lt;&gt;"",C17&lt;&gt;"",E17&lt;&gt;"",F17&lt;&gt;"",G17&lt;&gt;"",H17&lt;&gt;"",J17&lt;&gt;"",K17&lt;&gt;"",L17&lt;&gt;"",N17&lt;&gt;"")),"Incompleta","OK")))</f>
        <v/>
      </c>
    </row>
    <row r="18">
      <c r="A18" s="13" t="n"/>
      <c r="B18" s="8" t="n"/>
      <c r="C18" s="8" t="n"/>
      <c r="D18" s="8" t="n"/>
      <c r="E18" s="14" t="n"/>
      <c r="F18" s="8" t="n"/>
      <c r="G18" s="14" t="n"/>
      <c r="H18" s="14" t="n"/>
      <c r="I18" s="14" t="n"/>
      <c r="J18" s="13" t="n"/>
      <c r="K18" s="13" t="n"/>
      <c r="L18" s="8" t="n"/>
      <c r="M18" s="15">
        <f>IFERROR(VLOOKUP(L18,Listas!$DK$2:$DL$250,2,FALSE),"")</f>
        <v/>
      </c>
      <c r="N18" s="14" t="n"/>
      <c r="O18" s="16" t="n"/>
      <c r="P18" s="16" t="n"/>
      <c r="Q18" s="8" t="n"/>
      <c r="S18" s="17">
        <f>IF(NOT(OR(A18&lt;&gt;"",B18&lt;&gt;"",C18&lt;&gt;"",D18&lt;&gt;"",E18&lt;&gt;"",F18&lt;&gt;"",G18&lt;&gt;"",H18&lt;&gt;"",I18&lt;&gt;"",J18&lt;&gt;"",K18&lt;&gt;"",L18&lt;&gt;"",N18&lt;&gt;"",O18&lt;&gt;"",P18&lt;&gt;"",Q18&lt;&gt;"")),"",IF(NOT(AND(OR(A18="",AND(LEN(A18)=12,ISNUMBER(--A18))),OR(B18="",COUNTIF('2. Proyectos'!$A$5:$A$54,B18)&gt;0),OR(D18="",COUNTIF(Listas!$CA$2:$CA$56,D18)&gt;0),OR(E18="",AND(ISNUMBER(E18),E18&gt;0)),OR(F18="",COUNTIF(Listas!$K$2:$K$4,F18)&gt;0),OR(G18="",AND(ISNUMBER(G18),G18&gt;0)),OR(H18="",AND(ISNUMBER(H18),H18&gt;0)),OR(I18="",AND(ISNUMBER(I18),I18&gt;0)),OR(J18="",AND(ISNUMBER(J18),J18&gt;=2018,J18&lt;=2025)),OR(K18="",AND(ISNUMBER(K18),K18&gt;=1,K18&lt;=12)),OR(L18="",COUNTIF(Listas!$H$2:$H$250,L18)&gt;0),OR(N18="",AND(ISNUMBER(N18),N18&gt;0)),OR(O18="",AND(ISNUMBER(O18),O18&gt;=0)),OR(P18="",COUNTIF(Listas!$BC$2:$BC$3,P18)&gt;0))),"Dato inválido",IF(NOT(AND(A18&lt;&gt;"",B18&lt;&gt;"",C18&lt;&gt;"",E18&lt;&gt;"",F18&lt;&gt;"",G18&lt;&gt;"",H18&lt;&gt;"",J18&lt;&gt;"",K18&lt;&gt;"",L18&lt;&gt;"",N18&lt;&gt;"")),"Incompleta","OK")))</f>
        <v/>
      </c>
    </row>
    <row r="19">
      <c r="A19" s="18" t="n"/>
      <c r="B19" s="6" t="n"/>
      <c r="C19" s="6" t="n"/>
      <c r="D19" s="6" t="n"/>
      <c r="E19" s="19" t="n"/>
      <c r="F19" s="6" t="n"/>
      <c r="G19" s="19" t="n"/>
      <c r="H19" s="19" t="n"/>
      <c r="I19" s="19" t="n"/>
      <c r="J19" s="18" t="n"/>
      <c r="K19" s="18" t="n"/>
      <c r="L19" s="6" t="n"/>
      <c r="M19" s="15">
        <f>IFERROR(VLOOKUP(L19,Listas!$DK$2:$DL$250,2,FALSE),"")</f>
        <v/>
      </c>
      <c r="N19" s="19" t="n"/>
      <c r="O19" s="20" t="n"/>
      <c r="P19" s="20" t="n"/>
      <c r="Q19" s="6" t="n"/>
      <c r="S19" s="17">
        <f>IF(NOT(OR(A19&lt;&gt;"",B19&lt;&gt;"",C19&lt;&gt;"",D19&lt;&gt;"",E19&lt;&gt;"",F19&lt;&gt;"",G19&lt;&gt;"",H19&lt;&gt;"",I19&lt;&gt;"",J19&lt;&gt;"",K19&lt;&gt;"",L19&lt;&gt;"",N19&lt;&gt;"",O19&lt;&gt;"",P19&lt;&gt;"",Q19&lt;&gt;"")),"",IF(NOT(AND(OR(A19="",AND(LEN(A19)=12,ISNUMBER(--A19))),OR(B19="",COUNTIF('2. Proyectos'!$A$5:$A$54,B19)&gt;0),OR(D19="",COUNTIF(Listas!$CA$2:$CA$56,D19)&gt;0),OR(E19="",AND(ISNUMBER(E19),E19&gt;0)),OR(F19="",COUNTIF(Listas!$K$2:$K$4,F19)&gt;0),OR(G19="",AND(ISNUMBER(G19),G19&gt;0)),OR(H19="",AND(ISNUMBER(H19),H19&gt;0)),OR(I19="",AND(ISNUMBER(I19),I19&gt;0)),OR(J19="",AND(ISNUMBER(J19),J19&gt;=2018,J19&lt;=2025)),OR(K19="",AND(ISNUMBER(K19),K19&gt;=1,K19&lt;=12)),OR(L19="",COUNTIF(Listas!$H$2:$H$250,L19)&gt;0),OR(N19="",AND(ISNUMBER(N19),N19&gt;0)),OR(O19="",AND(ISNUMBER(O19),O19&gt;=0)),OR(P19="",COUNTIF(Listas!$BC$2:$BC$3,P19)&gt;0))),"Dato inválido",IF(NOT(AND(A19&lt;&gt;"",B19&lt;&gt;"",C19&lt;&gt;"",E19&lt;&gt;"",F19&lt;&gt;"",G19&lt;&gt;"",H19&lt;&gt;"",J19&lt;&gt;"",K19&lt;&gt;"",L19&lt;&gt;"",N19&lt;&gt;"")),"Incompleta","OK")))</f>
        <v/>
      </c>
    </row>
    <row r="20">
      <c r="A20" s="13" t="n"/>
      <c r="B20" s="8" t="n"/>
      <c r="C20" s="8" t="n"/>
      <c r="D20" s="8" t="n"/>
      <c r="E20" s="14" t="n"/>
      <c r="F20" s="8" t="n"/>
      <c r="G20" s="14" t="n"/>
      <c r="H20" s="14" t="n"/>
      <c r="I20" s="14" t="n"/>
      <c r="J20" s="13" t="n"/>
      <c r="K20" s="13" t="n"/>
      <c r="L20" s="8" t="n"/>
      <c r="M20" s="15">
        <f>IFERROR(VLOOKUP(L20,Listas!$DK$2:$DL$250,2,FALSE),"")</f>
        <v/>
      </c>
      <c r="N20" s="14" t="n"/>
      <c r="O20" s="16" t="n"/>
      <c r="P20" s="16" t="n"/>
      <c r="Q20" s="8" t="n"/>
      <c r="S20" s="17">
        <f>IF(NOT(OR(A20&lt;&gt;"",B20&lt;&gt;"",C20&lt;&gt;"",D20&lt;&gt;"",E20&lt;&gt;"",F20&lt;&gt;"",G20&lt;&gt;"",H20&lt;&gt;"",I20&lt;&gt;"",J20&lt;&gt;"",K20&lt;&gt;"",L20&lt;&gt;"",N20&lt;&gt;"",O20&lt;&gt;"",P20&lt;&gt;"",Q20&lt;&gt;"")),"",IF(NOT(AND(OR(A20="",AND(LEN(A20)=12,ISNUMBER(--A20))),OR(B20="",COUNTIF('2. Proyectos'!$A$5:$A$54,B20)&gt;0),OR(D20="",COUNTIF(Listas!$CA$2:$CA$56,D20)&gt;0),OR(E20="",AND(ISNUMBER(E20),E20&gt;0)),OR(F20="",COUNTIF(Listas!$K$2:$K$4,F20)&gt;0),OR(G20="",AND(ISNUMBER(G20),G20&gt;0)),OR(H20="",AND(ISNUMBER(H20),H20&gt;0)),OR(I20="",AND(ISNUMBER(I20),I20&gt;0)),OR(J20="",AND(ISNUMBER(J20),J20&gt;=2018,J20&lt;=2025)),OR(K20="",AND(ISNUMBER(K20),K20&gt;=1,K20&lt;=12)),OR(L20="",COUNTIF(Listas!$H$2:$H$250,L20)&gt;0),OR(N20="",AND(ISNUMBER(N20),N20&gt;0)),OR(O20="",AND(ISNUMBER(O20),O20&gt;=0)),OR(P20="",COUNTIF(Listas!$BC$2:$BC$3,P20)&gt;0))),"Dato inválido",IF(NOT(AND(A20&lt;&gt;"",B20&lt;&gt;"",C20&lt;&gt;"",E20&lt;&gt;"",F20&lt;&gt;"",G20&lt;&gt;"",H20&lt;&gt;"",J20&lt;&gt;"",K20&lt;&gt;"",L20&lt;&gt;"",N20&lt;&gt;"")),"Incompleta","OK")))</f>
        <v/>
      </c>
    </row>
    <row r="21">
      <c r="A21" s="18" t="n"/>
      <c r="B21" s="6" t="n"/>
      <c r="C21" s="6" t="n"/>
      <c r="D21" s="6" t="n"/>
      <c r="E21" s="19" t="n"/>
      <c r="F21" s="6" t="n"/>
      <c r="G21" s="19" t="n"/>
      <c r="H21" s="19" t="n"/>
      <c r="I21" s="19" t="n"/>
      <c r="J21" s="18" t="n"/>
      <c r="K21" s="18" t="n"/>
      <c r="L21" s="6" t="n"/>
      <c r="M21" s="15">
        <f>IFERROR(VLOOKUP(L21,Listas!$DK$2:$DL$250,2,FALSE),"")</f>
        <v/>
      </c>
      <c r="N21" s="19" t="n"/>
      <c r="O21" s="20" t="n"/>
      <c r="P21" s="20" t="n"/>
      <c r="Q21" s="6" t="n"/>
      <c r="S21" s="17">
        <f>IF(NOT(OR(A21&lt;&gt;"",B21&lt;&gt;"",C21&lt;&gt;"",D21&lt;&gt;"",E21&lt;&gt;"",F21&lt;&gt;"",G21&lt;&gt;"",H21&lt;&gt;"",I21&lt;&gt;"",J21&lt;&gt;"",K21&lt;&gt;"",L21&lt;&gt;"",N21&lt;&gt;"",O21&lt;&gt;"",P21&lt;&gt;"",Q21&lt;&gt;"")),"",IF(NOT(AND(OR(A21="",AND(LEN(A21)=12,ISNUMBER(--A21))),OR(B21="",COUNTIF('2. Proyectos'!$A$5:$A$54,B21)&gt;0),OR(D21="",COUNTIF(Listas!$CA$2:$CA$56,D21)&gt;0),OR(E21="",AND(ISNUMBER(E21),E21&gt;0)),OR(F21="",COUNTIF(Listas!$K$2:$K$4,F21)&gt;0),OR(G21="",AND(ISNUMBER(G21),G21&gt;0)),OR(H21="",AND(ISNUMBER(H21),H21&gt;0)),OR(I21="",AND(ISNUMBER(I21),I21&gt;0)),OR(J21="",AND(ISNUMBER(J21),J21&gt;=2018,J21&lt;=2025)),OR(K21="",AND(ISNUMBER(K21),K21&gt;=1,K21&lt;=12)),OR(L21="",COUNTIF(Listas!$H$2:$H$250,L21)&gt;0),OR(N21="",AND(ISNUMBER(N21),N21&gt;0)),OR(O21="",AND(ISNUMBER(O21),O21&gt;=0)),OR(P21="",COUNTIF(Listas!$BC$2:$BC$3,P21)&gt;0))),"Dato inválido",IF(NOT(AND(A21&lt;&gt;"",B21&lt;&gt;"",C21&lt;&gt;"",E21&lt;&gt;"",F21&lt;&gt;"",G21&lt;&gt;"",H21&lt;&gt;"",J21&lt;&gt;"",K21&lt;&gt;"",L21&lt;&gt;"",N21&lt;&gt;"")),"Incompleta","OK")))</f>
        <v/>
      </c>
    </row>
    <row r="22">
      <c r="A22" s="13" t="n"/>
      <c r="B22" s="8" t="n"/>
      <c r="C22" s="8" t="n"/>
      <c r="D22" s="8" t="n"/>
      <c r="E22" s="14" t="n"/>
      <c r="F22" s="8" t="n"/>
      <c r="G22" s="14" t="n"/>
      <c r="H22" s="14" t="n"/>
      <c r="I22" s="14" t="n"/>
      <c r="J22" s="13" t="n"/>
      <c r="K22" s="13" t="n"/>
      <c r="L22" s="8" t="n"/>
      <c r="M22" s="15">
        <f>IFERROR(VLOOKUP(L22,Listas!$DK$2:$DL$250,2,FALSE),"")</f>
        <v/>
      </c>
      <c r="N22" s="14" t="n"/>
      <c r="O22" s="16" t="n"/>
      <c r="P22" s="16" t="n"/>
      <c r="Q22" s="8" t="n"/>
      <c r="S22" s="17">
        <f>IF(NOT(OR(A22&lt;&gt;"",B22&lt;&gt;"",C22&lt;&gt;"",D22&lt;&gt;"",E22&lt;&gt;"",F22&lt;&gt;"",G22&lt;&gt;"",H22&lt;&gt;"",I22&lt;&gt;"",J22&lt;&gt;"",K22&lt;&gt;"",L22&lt;&gt;"",N22&lt;&gt;"",O22&lt;&gt;"",P22&lt;&gt;"",Q22&lt;&gt;"")),"",IF(NOT(AND(OR(A22="",AND(LEN(A22)=12,ISNUMBER(--A22))),OR(B22="",COUNTIF('2. Proyectos'!$A$5:$A$54,B22)&gt;0),OR(D22="",COUNTIF(Listas!$CA$2:$CA$56,D22)&gt;0),OR(E22="",AND(ISNUMBER(E22),E22&gt;0)),OR(F22="",COUNTIF(Listas!$K$2:$K$4,F22)&gt;0),OR(G22="",AND(ISNUMBER(G22),G22&gt;0)),OR(H22="",AND(ISNUMBER(H22),H22&gt;0)),OR(I22="",AND(ISNUMBER(I22),I22&gt;0)),OR(J22="",AND(ISNUMBER(J22),J22&gt;=2018,J22&lt;=2025)),OR(K22="",AND(ISNUMBER(K22),K22&gt;=1,K22&lt;=12)),OR(L22="",COUNTIF(Listas!$H$2:$H$250,L22)&gt;0),OR(N22="",AND(ISNUMBER(N22),N22&gt;0)),OR(O22="",AND(ISNUMBER(O22),O22&gt;=0)),OR(P22="",COUNTIF(Listas!$BC$2:$BC$3,P22)&gt;0))),"Dato inválido",IF(NOT(AND(A22&lt;&gt;"",B22&lt;&gt;"",C22&lt;&gt;"",E22&lt;&gt;"",F22&lt;&gt;"",G22&lt;&gt;"",H22&lt;&gt;"",J22&lt;&gt;"",K22&lt;&gt;"",L22&lt;&gt;"",N22&lt;&gt;"")),"Incompleta","OK")))</f>
        <v/>
      </c>
    </row>
    <row r="23">
      <c r="A23" s="18" t="n"/>
      <c r="B23" s="6" t="n"/>
      <c r="C23" s="6" t="n"/>
      <c r="D23" s="6" t="n"/>
      <c r="E23" s="19" t="n"/>
      <c r="F23" s="6" t="n"/>
      <c r="G23" s="19" t="n"/>
      <c r="H23" s="19" t="n"/>
      <c r="I23" s="19" t="n"/>
      <c r="J23" s="18" t="n"/>
      <c r="K23" s="18" t="n"/>
      <c r="L23" s="6" t="n"/>
      <c r="M23" s="15">
        <f>IFERROR(VLOOKUP(L23,Listas!$DK$2:$DL$250,2,FALSE),"")</f>
        <v/>
      </c>
      <c r="N23" s="19" t="n"/>
      <c r="O23" s="20" t="n"/>
      <c r="P23" s="20" t="n"/>
      <c r="Q23" s="6" t="n"/>
      <c r="S23" s="17">
        <f>IF(NOT(OR(A23&lt;&gt;"",B23&lt;&gt;"",C23&lt;&gt;"",D23&lt;&gt;"",E23&lt;&gt;"",F23&lt;&gt;"",G23&lt;&gt;"",H23&lt;&gt;"",I23&lt;&gt;"",J23&lt;&gt;"",K23&lt;&gt;"",L23&lt;&gt;"",N23&lt;&gt;"",O23&lt;&gt;"",P23&lt;&gt;"",Q23&lt;&gt;"")),"",IF(NOT(AND(OR(A23="",AND(LEN(A23)=12,ISNUMBER(--A23))),OR(B23="",COUNTIF('2. Proyectos'!$A$5:$A$54,B23)&gt;0),OR(D23="",COUNTIF(Listas!$CA$2:$CA$56,D23)&gt;0),OR(E23="",AND(ISNUMBER(E23),E23&gt;0)),OR(F23="",COUNTIF(Listas!$K$2:$K$4,F23)&gt;0),OR(G23="",AND(ISNUMBER(G23),G23&gt;0)),OR(H23="",AND(ISNUMBER(H23),H23&gt;0)),OR(I23="",AND(ISNUMBER(I23),I23&gt;0)),OR(J23="",AND(ISNUMBER(J23),J23&gt;=2018,J23&lt;=2025)),OR(K23="",AND(ISNUMBER(K23),K23&gt;=1,K23&lt;=12)),OR(L23="",COUNTIF(Listas!$H$2:$H$250,L23)&gt;0),OR(N23="",AND(ISNUMBER(N23),N23&gt;0)),OR(O23="",AND(ISNUMBER(O23),O23&gt;=0)),OR(P23="",COUNTIF(Listas!$BC$2:$BC$3,P23)&gt;0))),"Dato inválido",IF(NOT(AND(A23&lt;&gt;"",B23&lt;&gt;"",C23&lt;&gt;"",E23&lt;&gt;"",F23&lt;&gt;"",G23&lt;&gt;"",H23&lt;&gt;"",J23&lt;&gt;"",K23&lt;&gt;"",L23&lt;&gt;"",N23&lt;&gt;"")),"Incompleta","OK")))</f>
        <v/>
      </c>
    </row>
    <row r="24">
      <c r="A24" s="13" t="n"/>
      <c r="B24" s="8" t="n"/>
      <c r="C24" s="8" t="n"/>
      <c r="D24" s="8" t="n"/>
      <c r="E24" s="14" t="n"/>
      <c r="F24" s="8" t="n"/>
      <c r="G24" s="14" t="n"/>
      <c r="H24" s="14" t="n"/>
      <c r="I24" s="14" t="n"/>
      <c r="J24" s="13" t="n"/>
      <c r="K24" s="13" t="n"/>
      <c r="L24" s="8" t="n"/>
      <c r="M24" s="15">
        <f>IFERROR(VLOOKUP(L24,Listas!$DK$2:$DL$250,2,FALSE),"")</f>
        <v/>
      </c>
      <c r="N24" s="14" t="n"/>
      <c r="O24" s="16" t="n"/>
      <c r="P24" s="16" t="n"/>
      <c r="Q24" s="8" t="n"/>
      <c r="S24" s="17">
        <f>IF(NOT(OR(A24&lt;&gt;"",B24&lt;&gt;"",C24&lt;&gt;"",D24&lt;&gt;"",E24&lt;&gt;"",F24&lt;&gt;"",G24&lt;&gt;"",H24&lt;&gt;"",I24&lt;&gt;"",J24&lt;&gt;"",K24&lt;&gt;"",L24&lt;&gt;"",N24&lt;&gt;"",O24&lt;&gt;"",P24&lt;&gt;"",Q24&lt;&gt;"")),"",IF(NOT(AND(OR(A24="",AND(LEN(A24)=12,ISNUMBER(--A24))),OR(B24="",COUNTIF('2. Proyectos'!$A$5:$A$54,B24)&gt;0),OR(D24="",COUNTIF(Listas!$CA$2:$CA$56,D24)&gt;0),OR(E24="",AND(ISNUMBER(E24),E24&gt;0)),OR(F24="",COUNTIF(Listas!$K$2:$K$4,F24)&gt;0),OR(G24="",AND(ISNUMBER(G24),G24&gt;0)),OR(H24="",AND(ISNUMBER(H24),H24&gt;0)),OR(I24="",AND(ISNUMBER(I24),I24&gt;0)),OR(J24="",AND(ISNUMBER(J24),J24&gt;=2018,J24&lt;=2025)),OR(K24="",AND(ISNUMBER(K24),K24&gt;=1,K24&lt;=12)),OR(L24="",COUNTIF(Listas!$H$2:$H$250,L24)&gt;0),OR(N24="",AND(ISNUMBER(N24),N24&gt;0)),OR(O24="",AND(ISNUMBER(O24),O24&gt;=0)),OR(P24="",COUNTIF(Listas!$BC$2:$BC$3,P24)&gt;0))),"Dato inválido",IF(NOT(AND(A24&lt;&gt;"",B24&lt;&gt;"",C24&lt;&gt;"",E24&lt;&gt;"",F24&lt;&gt;"",G24&lt;&gt;"",H24&lt;&gt;"",J24&lt;&gt;"",K24&lt;&gt;"",L24&lt;&gt;"",N24&lt;&gt;"")),"Incompleta","OK")))</f>
        <v/>
      </c>
    </row>
    <row r="25">
      <c r="A25" s="18" t="n"/>
      <c r="B25" s="6" t="n"/>
      <c r="C25" s="6" t="n"/>
      <c r="D25" s="6" t="n"/>
      <c r="E25" s="19" t="n"/>
      <c r="F25" s="6" t="n"/>
      <c r="G25" s="19" t="n"/>
      <c r="H25" s="19" t="n"/>
      <c r="I25" s="19" t="n"/>
      <c r="J25" s="18" t="n"/>
      <c r="K25" s="18" t="n"/>
      <c r="L25" s="6" t="n"/>
      <c r="M25" s="15">
        <f>IFERROR(VLOOKUP(L25,Listas!$DK$2:$DL$250,2,FALSE),"")</f>
        <v/>
      </c>
      <c r="N25" s="19" t="n"/>
      <c r="O25" s="20" t="n"/>
      <c r="P25" s="20" t="n"/>
      <c r="Q25" s="6" t="n"/>
      <c r="S25" s="17">
        <f>IF(NOT(OR(A25&lt;&gt;"",B25&lt;&gt;"",C25&lt;&gt;"",D25&lt;&gt;"",E25&lt;&gt;"",F25&lt;&gt;"",G25&lt;&gt;"",H25&lt;&gt;"",I25&lt;&gt;"",J25&lt;&gt;"",K25&lt;&gt;"",L25&lt;&gt;"",N25&lt;&gt;"",O25&lt;&gt;"",P25&lt;&gt;"",Q25&lt;&gt;"")),"",IF(NOT(AND(OR(A25="",AND(LEN(A25)=12,ISNUMBER(--A25))),OR(B25="",COUNTIF('2. Proyectos'!$A$5:$A$54,B25)&gt;0),OR(D25="",COUNTIF(Listas!$CA$2:$CA$56,D25)&gt;0),OR(E25="",AND(ISNUMBER(E25),E25&gt;0)),OR(F25="",COUNTIF(Listas!$K$2:$K$4,F25)&gt;0),OR(G25="",AND(ISNUMBER(G25),G25&gt;0)),OR(H25="",AND(ISNUMBER(H25),H25&gt;0)),OR(I25="",AND(ISNUMBER(I25),I25&gt;0)),OR(J25="",AND(ISNUMBER(J25),J25&gt;=2018,J25&lt;=2025)),OR(K25="",AND(ISNUMBER(K25),K25&gt;=1,K25&lt;=12)),OR(L25="",COUNTIF(Listas!$H$2:$H$250,L25)&gt;0),OR(N25="",AND(ISNUMBER(N25),N25&gt;0)),OR(O25="",AND(ISNUMBER(O25),O25&gt;=0)),OR(P25="",COUNTIF(Listas!$BC$2:$BC$3,P25)&gt;0))),"Dato inválido",IF(NOT(AND(A25&lt;&gt;"",B25&lt;&gt;"",C25&lt;&gt;"",E25&lt;&gt;"",F25&lt;&gt;"",G25&lt;&gt;"",H25&lt;&gt;"",J25&lt;&gt;"",K25&lt;&gt;"",L25&lt;&gt;"",N25&lt;&gt;"")),"Incompleta","OK")))</f>
        <v/>
      </c>
    </row>
    <row r="26">
      <c r="A26" s="13" t="n"/>
      <c r="B26" s="8" t="n"/>
      <c r="C26" s="8" t="n"/>
      <c r="D26" s="8" t="n"/>
      <c r="E26" s="14" t="n"/>
      <c r="F26" s="8" t="n"/>
      <c r="G26" s="14" t="n"/>
      <c r="H26" s="14" t="n"/>
      <c r="I26" s="14" t="n"/>
      <c r="J26" s="13" t="n"/>
      <c r="K26" s="13" t="n"/>
      <c r="L26" s="8" t="n"/>
      <c r="M26" s="15">
        <f>IFERROR(VLOOKUP(L26,Listas!$DK$2:$DL$250,2,FALSE),"")</f>
        <v/>
      </c>
      <c r="N26" s="14" t="n"/>
      <c r="O26" s="16" t="n"/>
      <c r="P26" s="16" t="n"/>
      <c r="Q26" s="8" t="n"/>
      <c r="S26" s="17">
        <f>IF(NOT(OR(A26&lt;&gt;"",B26&lt;&gt;"",C26&lt;&gt;"",D26&lt;&gt;"",E26&lt;&gt;"",F26&lt;&gt;"",G26&lt;&gt;"",H26&lt;&gt;"",I26&lt;&gt;"",J26&lt;&gt;"",K26&lt;&gt;"",L26&lt;&gt;"",N26&lt;&gt;"",O26&lt;&gt;"",P26&lt;&gt;"",Q26&lt;&gt;"")),"",IF(NOT(AND(OR(A26="",AND(LEN(A26)=12,ISNUMBER(--A26))),OR(B26="",COUNTIF('2. Proyectos'!$A$5:$A$54,B26)&gt;0),OR(D26="",COUNTIF(Listas!$CA$2:$CA$56,D26)&gt;0),OR(E26="",AND(ISNUMBER(E26),E26&gt;0)),OR(F26="",COUNTIF(Listas!$K$2:$K$4,F26)&gt;0),OR(G26="",AND(ISNUMBER(G26),G26&gt;0)),OR(H26="",AND(ISNUMBER(H26),H26&gt;0)),OR(I26="",AND(ISNUMBER(I26),I26&gt;0)),OR(J26="",AND(ISNUMBER(J26),J26&gt;=2018,J26&lt;=2025)),OR(K26="",AND(ISNUMBER(K26),K26&gt;=1,K26&lt;=12)),OR(L26="",COUNTIF(Listas!$H$2:$H$250,L26)&gt;0),OR(N26="",AND(ISNUMBER(N26),N26&gt;0)),OR(O26="",AND(ISNUMBER(O26),O26&gt;=0)),OR(P26="",COUNTIF(Listas!$BC$2:$BC$3,P26)&gt;0))),"Dato inválido",IF(NOT(AND(A26&lt;&gt;"",B26&lt;&gt;"",C26&lt;&gt;"",E26&lt;&gt;"",F26&lt;&gt;"",G26&lt;&gt;"",H26&lt;&gt;"",J26&lt;&gt;"",K26&lt;&gt;"",L26&lt;&gt;"",N26&lt;&gt;"")),"Incompleta","OK")))</f>
        <v/>
      </c>
    </row>
    <row r="27">
      <c r="A27" s="18" t="n"/>
      <c r="B27" s="6" t="n"/>
      <c r="C27" s="6" t="n"/>
      <c r="D27" s="6" t="n"/>
      <c r="E27" s="19" t="n"/>
      <c r="F27" s="6" t="n"/>
      <c r="G27" s="19" t="n"/>
      <c r="H27" s="19" t="n"/>
      <c r="I27" s="19" t="n"/>
      <c r="J27" s="18" t="n"/>
      <c r="K27" s="18" t="n"/>
      <c r="L27" s="6" t="n"/>
      <c r="M27" s="15">
        <f>IFERROR(VLOOKUP(L27,Listas!$DK$2:$DL$250,2,FALSE),"")</f>
        <v/>
      </c>
      <c r="N27" s="19" t="n"/>
      <c r="O27" s="20" t="n"/>
      <c r="P27" s="20" t="n"/>
      <c r="Q27" s="6" t="n"/>
      <c r="S27" s="17">
        <f>IF(NOT(OR(A27&lt;&gt;"",B27&lt;&gt;"",C27&lt;&gt;"",D27&lt;&gt;"",E27&lt;&gt;"",F27&lt;&gt;"",G27&lt;&gt;"",H27&lt;&gt;"",I27&lt;&gt;"",J27&lt;&gt;"",K27&lt;&gt;"",L27&lt;&gt;"",N27&lt;&gt;"",O27&lt;&gt;"",P27&lt;&gt;"",Q27&lt;&gt;"")),"",IF(NOT(AND(OR(A27="",AND(LEN(A27)=12,ISNUMBER(--A27))),OR(B27="",COUNTIF('2. Proyectos'!$A$5:$A$54,B27)&gt;0),OR(D27="",COUNTIF(Listas!$CA$2:$CA$56,D27)&gt;0),OR(E27="",AND(ISNUMBER(E27),E27&gt;0)),OR(F27="",COUNTIF(Listas!$K$2:$K$4,F27)&gt;0),OR(G27="",AND(ISNUMBER(G27),G27&gt;0)),OR(H27="",AND(ISNUMBER(H27),H27&gt;0)),OR(I27="",AND(ISNUMBER(I27),I27&gt;0)),OR(J27="",AND(ISNUMBER(J27),J27&gt;=2018,J27&lt;=2025)),OR(K27="",AND(ISNUMBER(K27),K27&gt;=1,K27&lt;=12)),OR(L27="",COUNTIF(Listas!$H$2:$H$250,L27)&gt;0),OR(N27="",AND(ISNUMBER(N27),N27&gt;0)),OR(O27="",AND(ISNUMBER(O27),O27&gt;=0)),OR(P27="",COUNTIF(Listas!$BC$2:$BC$3,P27)&gt;0))),"Dato inválido",IF(NOT(AND(A27&lt;&gt;"",B27&lt;&gt;"",C27&lt;&gt;"",E27&lt;&gt;"",F27&lt;&gt;"",G27&lt;&gt;"",H27&lt;&gt;"",J27&lt;&gt;"",K27&lt;&gt;"",L27&lt;&gt;"",N27&lt;&gt;"")),"Incompleta","OK")))</f>
        <v/>
      </c>
    </row>
    <row r="28">
      <c r="A28" s="13" t="n"/>
      <c r="B28" s="8" t="n"/>
      <c r="C28" s="8" t="n"/>
      <c r="D28" s="8" t="n"/>
      <c r="E28" s="14" t="n"/>
      <c r="F28" s="8" t="n"/>
      <c r="G28" s="14" t="n"/>
      <c r="H28" s="14" t="n"/>
      <c r="I28" s="14" t="n"/>
      <c r="J28" s="13" t="n"/>
      <c r="K28" s="13" t="n"/>
      <c r="L28" s="8" t="n"/>
      <c r="M28" s="15">
        <f>IFERROR(VLOOKUP(L28,Listas!$DK$2:$DL$250,2,FALSE),"")</f>
        <v/>
      </c>
      <c r="N28" s="14" t="n"/>
      <c r="O28" s="16" t="n"/>
      <c r="P28" s="16" t="n"/>
      <c r="Q28" s="8" t="n"/>
      <c r="S28" s="17">
        <f>IF(NOT(OR(A28&lt;&gt;"",B28&lt;&gt;"",C28&lt;&gt;"",D28&lt;&gt;"",E28&lt;&gt;"",F28&lt;&gt;"",G28&lt;&gt;"",H28&lt;&gt;"",I28&lt;&gt;"",J28&lt;&gt;"",K28&lt;&gt;"",L28&lt;&gt;"",N28&lt;&gt;"",O28&lt;&gt;"",P28&lt;&gt;"",Q28&lt;&gt;"")),"",IF(NOT(AND(OR(A28="",AND(LEN(A28)=12,ISNUMBER(--A28))),OR(B28="",COUNTIF('2. Proyectos'!$A$5:$A$54,B28)&gt;0),OR(D28="",COUNTIF(Listas!$CA$2:$CA$56,D28)&gt;0),OR(E28="",AND(ISNUMBER(E28),E28&gt;0)),OR(F28="",COUNTIF(Listas!$K$2:$K$4,F28)&gt;0),OR(G28="",AND(ISNUMBER(G28),G28&gt;0)),OR(H28="",AND(ISNUMBER(H28),H28&gt;0)),OR(I28="",AND(ISNUMBER(I28),I28&gt;0)),OR(J28="",AND(ISNUMBER(J28),J28&gt;=2018,J28&lt;=2025)),OR(K28="",AND(ISNUMBER(K28),K28&gt;=1,K28&lt;=12)),OR(L28="",COUNTIF(Listas!$H$2:$H$250,L28)&gt;0),OR(N28="",AND(ISNUMBER(N28),N28&gt;0)),OR(O28="",AND(ISNUMBER(O28),O28&gt;=0)),OR(P28="",COUNTIF(Listas!$BC$2:$BC$3,P28)&gt;0))),"Dato inválido",IF(NOT(AND(A28&lt;&gt;"",B28&lt;&gt;"",C28&lt;&gt;"",E28&lt;&gt;"",F28&lt;&gt;"",G28&lt;&gt;"",H28&lt;&gt;"",J28&lt;&gt;"",K28&lt;&gt;"",L28&lt;&gt;"",N28&lt;&gt;"")),"Incompleta","OK")))</f>
        <v/>
      </c>
    </row>
    <row r="29">
      <c r="A29" s="18" t="n"/>
      <c r="B29" s="6" t="n"/>
      <c r="C29" s="6" t="n"/>
      <c r="D29" s="6" t="n"/>
      <c r="E29" s="19" t="n"/>
      <c r="F29" s="6" t="n"/>
      <c r="G29" s="19" t="n"/>
      <c r="H29" s="19" t="n"/>
      <c r="I29" s="19" t="n"/>
      <c r="J29" s="18" t="n"/>
      <c r="K29" s="18" t="n"/>
      <c r="L29" s="6" t="n"/>
      <c r="M29" s="15">
        <f>IFERROR(VLOOKUP(L29,Listas!$DK$2:$DL$250,2,FALSE),"")</f>
        <v/>
      </c>
      <c r="N29" s="19" t="n"/>
      <c r="O29" s="20" t="n"/>
      <c r="P29" s="20" t="n"/>
      <c r="Q29" s="6" t="n"/>
      <c r="S29" s="17">
        <f>IF(NOT(OR(A29&lt;&gt;"",B29&lt;&gt;"",C29&lt;&gt;"",D29&lt;&gt;"",E29&lt;&gt;"",F29&lt;&gt;"",G29&lt;&gt;"",H29&lt;&gt;"",I29&lt;&gt;"",J29&lt;&gt;"",K29&lt;&gt;"",L29&lt;&gt;"",N29&lt;&gt;"",O29&lt;&gt;"",P29&lt;&gt;"",Q29&lt;&gt;"")),"",IF(NOT(AND(OR(A29="",AND(LEN(A29)=12,ISNUMBER(--A29))),OR(B29="",COUNTIF('2. Proyectos'!$A$5:$A$54,B29)&gt;0),OR(D29="",COUNTIF(Listas!$CA$2:$CA$56,D29)&gt;0),OR(E29="",AND(ISNUMBER(E29),E29&gt;0)),OR(F29="",COUNTIF(Listas!$K$2:$K$4,F29)&gt;0),OR(G29="",AND(ISNUMBER(G29),G29&gt;0)),OR(H29="",AND(ISNUMBER(H29),H29&gt;0)),OR(I29="",AND(ISNUMBER(I29),I29&gt;0)),OR(J29="",AND(ISNUMBER(J29),J29&gt;=2018,J29&lt;=2025)),OR(K29="",AND(ISNUMBER(K29),K29&gt;=1,K29&lt;=12)),OR(L29="",COUNTIF(Listas!$H$2:$H$250,L29)&gt;0),OR(N29="",AND(ISNUMBER(N29),N29&gt;0)),OR(O29="",AND(ISNUMBER(O29),O29&gt;=0)),OR(P29="",COUNTIF(Listas!$BC$2:$BC$3,P29)&gt;0))),"Dato inválido",IF(NOT(AND(A29&lt;&gt;"",B29&lt;&gt;"",C29&lt;&gt;"",E29&lt;&gt;"",F29&lt;&gt;"",G29&lt;&gt;"",H29&lt;&gt;"",J29&lt;&gt;"",K29&lt;&gt;"",L29&lt;&gt;"",N29&lt;&gt;"")),"Incompleta","OK")))</f>
        <v/>
      </c>
    </row>
    <row r="30">
      <c r="A30" s="13" t="n"/>
      <c r="B30" s="8" t="n"/>
      <c r="C30" s="8" t="n"/>
      <c r="D30" s="8" t="n"/>
      <c r="E30" s="14" t="n"/>
      <c r="F30" s="8" t="n"/>
      <c r="G30" s="14" t="n"/>
      <c r="H30" s="14" t="n"/>
      <c r="I30" s="14" t="n"/>
      <c r="J30" s="13" t="n"/>
      <c r="K30" s="13" t="n"/>
      <c r="L30" s="8" t="n"/>
      <c r="M30" s="15">
        <f>IFERROR(VLOOKUP(L30,Listas!$DK$2:$DL$250,2,FALSE),"")</f>
        <v/>
      </c>
      <c r="N30" s="14" t="n"/>
      <c r="O30" s="16" t="n"/>
      <c r="P30" s="16" t="n"/>
      <c r="Q30" s="8" t="n"/>
      <c r="S30" s="17">
        <f>IF(NOT(OR(A30&lt;&gt;"",B30&lt;&gt;"",C30&lt;&gt;"",D30&lt;&gt;"",E30&lt;&gt;"",F30&lt;&gt;"",G30&lt;&gt;"",H30&lt;&gt;"",I30&lt;&gt;"",J30&lt;&gt;"",K30&lt;&gt;"",L30&lt;&gt;"",N30&lt;&gt;"",O30&lt;&gt;"",P30&lt;&gt;"",Q30&lt;&gt;"")),"",IF(NOT(AND(OR(A30="",AND(LEN(A30)=12,ISNUMBER(--A30))),OR(B30="",COUNTIF('2. Proyectos'!$A$5:$A$54,B30)&gt;0),OR(D30="",COUNTIF(Listas!$CA$2:$CA$56,D30)&gt;0),OR(E30="",AND(ISNUMBER(E30),E30&gt;0)),OR(F30="",COUNTIF(Listas!$K$2:$K$4,F30)&gt;0),OR(G30="",AND(ISNUMBER(G30),G30&gt;0)),OR(H30="",AND(ISNUMBER(H30),H30&gt;0)),OR(I30="",AND(ISNUMBER(I30),I30&gt;0)),OR(J30="",AND(ISNUMBER(J30),J30&gt;=2018,J30&lt;=2025)),OR(K30="",AND(ISNUMBER(K30),K30&gt;=1,K30&lt;=12)),OR(L30="",COUNTIF(Listas!$H$2:$H$250,L30)&gt;0),OR(N30="",AND(ISNUMBER(N30),N30&gt;0)),OR(O30="",AND(ISNUMBER(O30),O30&gt;=0)),OR(P30="",COUNTIF(Listas!$BC$2:$BC$3,P30)&gt;0))),"Dato inválido",IF(NOT(AND(A30&lt;&gt;"",B30&lt;&gt;"",C30&lt;&gt;"",E30&lt;&gt;"",F30&lt;&gt;"",G30&lt;&gt;"",H30&lt;&gt;"",J30&lt;&gt;"",K30&lt;&gt;"",L30&lt;&gt;"",N30&lt;&gt;"")),"Incompleta","OK")))</f>
        <v/>
      </c>
    </row>
    <row r="31">
      <c r="A31" s="18" t="n"/>
      <c r="B31" s="6" t="n"/>
      <c r="C31" s="6" t="n"/>
      <c r="D31" s="6" t="n"/>
      <c r="E31" s="19" t="n"/>
      <c r="F31" s="6" t="n"/>
      <c r="G31" s="19" t="n"/>
      <c r="H31" s="19" t="n"/>
      <c r="I31" s="19" t="n"/>
      <c r="J31" s="18" t="n"/>
      <c r="K31" s="18" t="n"/>
      <c r="L31" s="6" t="n"/>
      <c r="M31" s="15">
        <f>IFERROR(VLOOKUP(L31,Listas!$DK$2:$DL$250,2,FALSE),"")</f>
        <v/>
      </c>
      <c r="N31" s="19" t="n"/>
      <c r="O31" s="20" t="n"/>
      <c r="P31" s="20" t="n"/>
      <c r="Q31" s="6" t="n"/>
      <c r="S31" s="17">
        <f>IF(NOT(OR(A31&lt;&gt;"",B31&lt;&gt;"",C31&lt;&gt;"",D31&lt;&gt;"",E31&lt;&gt;"",F31&lt;&gt;"",G31&lt;&gt;"",H31&lt;&gt;"",I31&lt;&gt;"",J31&lt;&gt;"",K31&lt;&gt;"",L31&lt;&gt;"",N31&lt;&gt;"",O31&lt;&gt;"",P31&lt;&gt;"",Q31&lt;&gt;"")),"",IF(NOT(AND(OR(A31="",AND(LEN(A31)=12,ISNUMBER(--A31))),OR(B31="",COUNTIF('2. Proyectos'!$A$5:$A$54,B31)&gt;0),OR(D31="",COUNTIF(Listas!$CA$2:$CA$56,D31)&gt;0),OR(E31="",AND(ISNUMBER(E31),E31&gt;0)),OR(F31="",COUNTIF(Listas!$K$2:$K$4,F31)&gt;0),OR(G31="",AND(ISNUMBER(G31),G31&gt;0)),OR(H31="",AND(ISNUMBER(H31),H31&gt;0)),OR(I31="",AND(ISNUMBER(I31),I31&gt;0)),OR(J31="",AND(ISNUMBER(J31),J31&gt;=2018,J31&lt;=2025)),OR(K31="",AND(ISNUMBER(K31),K31&gt;=1,K31&lt;=12)),OR(L31="",COUNTIF(Listas!$H$2:$H$250,L31)&gt;0),OR(N31="",AND(ISNUMBER(N31),N31&gt;0)),OR(O31="",AND(ISNUMBER(O31),O31&gt;=0)),OR(P31="",COUNTIF(Listas!$BC$2:$BC$3,P31)&gt;0))),"Dato inválido",IF(NOT(AND(A31&lt;&gt;"",B31&lt;&gt;"",C31&lt;&gt;"",E31&lt;&gt;"",F31&lt;&gt;"",G31&lt;&gt;"",H31&lt;&gt;"",J31&lt;&gt;"",K31&lt;&gt;"",L31&lt;&gt;"",N31&lt;&gt;"")),"Incompleta","OK")))</f>
        <v/>
      </c>
    </row>
    <row r="32">
      <c r="A32" s="13" t="n"/>
      <c r="B32" s="8" t="n"/>
      <c r="C32" s="8" t="n"/>
      <c r="D32" s="8" t="n"/>
      <c r="E32" s="14" t="n"/>
      <c r="F32" s="8" t="n"/>
      <c r="G32" s="14" t="n"/>
      <c r="H32" s="14" t="n"/>
      <c r="I32" s="14" t="n"/>
      <c r="J32" s="13" t="n"/>
      <c r="K32" s="13" t="n"/>
      <c r="L32" s="8" t="n"/>
      <c r="M32" s="15">
        <f>IFERROR(VLOOKUP(L32,Listas!$DK$2:$DL$250,2,FALSE),"")</f>
        <v/>
      </c>
      <c r="N32" s="14" t="n"/>
      <c r="O32" s="16" t="n"/>
      <c r="P32" s="16" t="n"/>
      <c r="Q32" s="8" t="n"/>
      <c r="S32" s="17">
        <f>IF(NOT(OR(A32&lt;&gt;"",B32&lt;&gt;"",C32&lt;&gt;"",D32&lt;&gt;"",E32&lt;&gt;"",F32&lt;&gt;"",G32&lt;&gt;"",H32&lt;&gt;"",I32&lt;&gt;"",J32&lt;&gt;"",K32&lt;&gt;"",L32&lt;&gt;"",N32&lt;&gt;"",O32&lt;&gt;"",P32&lt;&gt;"",Q32&lt;&gt;"")),"",IF(NOT(AND(OR(A32="",AND(LEN(A32)=12,ISNUMBER(--A32))),OR(B32="",COUNTIF('2. Proyectos'!$A$5:$A$54,B32)&gt;0),OR(D32="",COUNTIF(Listas!$CA$2:$CA$56,D32)&gt;0),OR(E32="",AND(ISNUMBER(E32),E32&gt;0)),OR(F32="",COUNTIF(Listas!$K$2:$K$4,F32)&gt;0),OR(G32="",AND(ISNUMBER(G32),G32&gt;0)),OR(H32="",AND(ISNUMBER(H32),H32&gt;0)),OR(I32="",AND(ISNUMBER(I32),I32&gt;0)),OR(J32="",AND(ISNUMBER(J32),J32&gt;=2018,J32&lt;=2025)),OR(K32="",AND(ISNUMBER(K32),K32&gt;=1,K32&lt;=12)),OR(L32="",COUNTIF(Listas!$H$2:$H$250,L32)&gt;0),OR(N32="",AND(ISNUMBER(N32),N32&gt;0)),OR(O32="",AND(ISNUMBER(O32),O32&gt;=0)),OR(P32="",COUNTIF(Listas!$BC$2:$BC$3,P32)&gt;0))),"Dato inválido",IF(NOT(AND(A32&lt;&gt;"",B32&lt;&gt;"",C32&lt;&gt;"",E32&lt;&gt;"",F32&lt;&gt;"",G32&lt;&gt;"",H32&lt;&gt;"",J32&lt;&gt;"",K32&lt;&gt;"",L32&lt;&gt;"",N32&lt;&gt;"")),"Incompleta","OK")))</f>
        <v/>
      </c>
    </row>
    <row r="33">
      <c r="A33" s="18" t="n"/>
      <c r="B33" s="6" t="n"/>
      <c r="C33" s="6" t="n"/>
      <c r="D33" s="6" t="n"/>
      <c r="E33" s="19" t="n"/>
      <c r="F33" s="6" t="n"/>
      <c r="G33" s="19" t="n"/>
      <c r="H33" s="19" t="n"/>
      <c r="I33" s="19" t="n"/>
      <c r="J33" s="18" t="n"/>
      <c r="K33" s="18" t="n"/>
      <c r="L33" s="6" t="n"/>
      <c r="M33" s="15">
        <f>IFERROR(VLOOKUP(L33,Listas!$DK$2:$DL$250,2,FALSE),"")</f>
        <v/>
      </c>
      <c r="N33" s="19" t="n"/>
      <c r="O33" s="20" t="n"/>
      <c r="P33" s="20" t="n"/>
      <c r="Q33" s="6" t="n"/>
      <c r="S33" s="17">
        <f>IF(NOT(OR(A33&lt;&gt;"",B33&lt;&gt;"",C33&lt;&gt;"",D33&lt;&gt;"",E33&lt;&gt;"",F33&lt;&gt;"",G33&lt;&gt;"",H33&lt;&gt;"",I33&lt;&gt;"",J33&lt;&gt;"",K33&lt;&gt;"",L33&lt;&gt;"",N33&lt;&gt;"",O33&lt;&gt;"",P33&lt;&gt;"",Q33&lt;&gt;"")),"",IF(NOT(AND(OR(A33="",AND(LEN(A33)=12,ISNUMBER(--A33))),OR(B33="",COUNTIF('2. Proyectos'!$A$5:$A$54,B33)&gt;0),OR(D33="",COUNTIF(Listas!$CA$2:$CA$56,D33)&gt;0),OR(E33="",AND(ISNUMBER(E33),E33&gt;0)),OR(F33="",COUNTIF(Listas!$K$2:$K$4,F33)&gt;0),OR(G33="",AND(ISNUMBER(G33),G33&gt;0)),OR(H33="",AND(ISNUMBER(H33),H33&gt;0)),OR(I33="",AND(ISNUMBER(I33),I33&gt;0)),OR(J33="",AND(ISNUMBER(J33),J33&gt;=2018,J33&lt;=2025)),OR(K33="",AND(ISNUMBER(K33),K33&gt;=1,K33&lt;=12)),OR(L33="",COUNTIF(Listas!$H$2:$H$250,L33)&gt;0),OR(N33="",AND(ISNUMBER(N33),N33&gt;0)),OR(O33="",AND(ISNUMBER(O33),O33&gt;=0)),OR(P33="",COUNTIF(Listas!$BC$2:$BC$3,P33)&gt;0))),"Dato inválido",IF(NOT(AND(A33&lt;&gt;"",B33&lt;&gt;"",C33&lt;&gt;"",E33&lt;&gt;"",F33&lt;&gt;"",G33&lt;&gt;"",H33&lt;&gt;"",J33&lt;&gt;"",K33&lt;&gt;"",L33&lt;&gt;"",N33&lt;&gt;"")),"Incompleta","OK")))</f>
        <v/>
      </c>
    </row>
    <row r="34">
      <c r="A34" s="13" t="n"/>
      <c r="B34" s="8" t="n"/>
      <c r="C34" s="8" t="n"/>
      <c r="D34" s="8" t="n"/>
      <c r="E34" s="14" t="n"/>
      <c r="F34" s="8" t="n"/>
      <c r="G34" s="14" t="n"/>
      <c r="H34" s="14" t="n"/>
      <c r="I34" s="14" t="n"/>
      <c r="J34" s="13" t="n"/>
      <c r="K34" s="13" t="n"/>
      <c r="L34" s="8" t="n"/>
      <c r="M34" s="15">
        <f>IFERROR(VLOOKUP(L34,Listas!$DK$2:$DL$250,2,FALSE),"")</f>
        <v/>
      </c>
      <c r="N34" s="14" t="n"/>
      <c r="O34" s="16" t="n"/>
      <c r="P34" s="16" t="n"/>
      <c r="Q34" s="8" t="n"/>
      <c r="S34" s="17">
        <f>IF(NOT(OR(A34&lt;&gt;"",B34&lt;&gt;"",C34&lt;&gt;"",D34&lt;&gt;"",E34&lt;&gt;"",F34&lt;&gt;"",G34&lt;&gt;"",H34&lt;&gt;"",I34&lt;&gt;"",J34&lt;&gt;"",K34&lt;&gt;"",L34&lt;&gt;"",N34&lt;&gt;"",O34&lt;&gt;"",P34&lt;&gt;"",Q34&lt;&gt;"")),"",IF(NOT(AND(OR(A34="",AND(LEN(A34)=12,ISNUMBER(--A34))),OR(B34="",COUNTIF('2. Proyectos'!$A$5:$A$54,B34)&gt;0),OR(D34="",COUNTIF(Listas!$CA$2:$CA$56,D34)&gt;0),OR(E34="",AND(ISNUMBER(E34),E34&gt;0)),OR(F34="",COUNTIF(Listas!$K$2:$K$4,F34)&gt;0),OR(G34="",AND(ISNUMBER(G34),G34&gt;0)),OR(H34="",AND(ISNUMBER(H34),H34&gt;0)),OR(I34="",AND(ISNUMBER(I34),I34&gt;0)),OR(J34="",AND(ISNUMBER(J34),J34&gt;=2018,J34&lt;=2025)),OR(K34="",AND(ISNUMBER(K34),K34&gt;=1,K34&lt;=12)),OR(L34="",COUNTIF(Listas!$H$2:$H$250,L34)&gt;0),OR(N34="",AND(ISNUMBER(N34),N34&gt;0)),OR(O34="",AND(ISNUMBER(O34),O34&gt;=0)),OR(P34="",COUNTIF(Listas!$BC$2:$BC$3,P34)&gt;0))),"Dato inválido",IF(NOT(AND(A34&lt;&gt;"",B34&lt;&gt;"",C34&lt;&gt;"",E34&lt;&gt;"",F34&lt;&gt;"",G34&lt;&gt;"",H34&lt;&gt;"",J34&lt;&gt;"",K34&lt;&gt;"",L34&lt;&gt;"",N34&lt;&gt;"")),"Incompleta","OK")))</f>
        <v/>
      </c>
    </row>
    <row r="35">
      <c r="A35" s="18" t="n"/>
      <c r="B35" s="6" t="n"/>
      <c r="C35" s="6" t="n"/>
      <c r="D35" s="6" t="n"/>
      <c r="E35" s="19" t="n"/>
      <c r="F35" s="6" t="n"/>
      <c r="G35" s="19" t="n"/>
      <c r="H35" s="19" t="n"/>
      <c r="I35" s="19" t="n"/>
      <c r="J35" s="18" t="n"/>
      <c r="K35" s="18" t="n"/>
      <c r="L35" s="6" t="n"/>
      <c r="M35" s="15">
        <f>IFERROR(VLOOKUP(L35,Listas!$DK$2:$DL$250,2,FALSE),"")</f>
        <v/>
      </c>
      <c r="N35" s="19" t="n"/>
      <c r="O35" s="20" t="n"/>
      <c r="P35" s="20" t="n"/>
      <c r="Q35" s="6" t="n"/>
      <c r="S35" s="17">
        <f>IF(NOT(OR(A35&lt;&gt;"",B35&lt;&gt;"",C35&lt;&gt;"",D35&lt;&gt;"",E35&lt;&gt;"",F35&lt;&gt;"",G35&lt;&gt;"",H35&lt;&gt;"",I35&lt;&gt;"",J35&lt;&gt;"",K35&lt;&gt;"",L35&lt;&gt;"",N35&lt;&gt;"",O35&lt;&gt;"",P35&lt;&gt;"",Q35&lt;&gt;"")),"",IF(NOT(AND(OR(A35="",AND(LEN(A35)=12,ISNUMBER(--A35))),OR(B35="",COUNTIF('2. Proyectos'!$A$5:$A$54,B35)&gt;0),OR(D35="",COUNTIF(Listas!$CA$2:$CA$56,D35)&gt;0),OR(E35="",AND(ISNUMBER(E35),E35&gt;0)),OR(F35="",COUNTIF(Listas!$K$2:$K$4,F35)&gt;0),OR(G35="",AND(ISNUMBER(G35),G35&gt;0)),OR(H35="",AND(ISNUMBER(H35),H35&gt;0)),OR(I35="",AND(ISNUMBER(I35),I35&gt;0)),OR(J35="",AND(ISNUMBER(J35),J35&gt;=2018,J35&lt;=2025)),OR(K35="",AND(ISNUMBER(K35),K35&gt;=1,K35&lt;=12)),OR(L35="",COUNTIF(Listas!$H$2:$H$250,L35)&gt;0),OR(N35="",AND(ISNUMBER(N35),N35&gt;0)),OR(O35="",AND(ISNUMBER(O35),O35&gt;=0)),OR(P35="",COUNTIF(Listas!$BC$2:$BC$3,P35)&gt;0))),"Dato inválido",IF(NOT(AND(A35&lt;&gt;"",B35&lt;&gt;"",C35&lt;&gt;"",E35&lt;&gt;"",F35&lt;&gt;"",G35&lt;&gt;"",H35&lt;&gt;"",J35&lt;&gt;"",K35&lt;&gt;"",L35&lt;&gt;"",N35&lt;&gt;"")),"Incompleta","OK")))</f>
        <v/>
      </c>
    </row>
    <row r="36">
      <c r="A36" s="13" t="n"/>
      <c r="B36" s="8" t="n"/>
      <c r="C36" s="8" t="n"/>
      <c r="D36" s="8" t="n"/>
      <c r="E36" s="14" t="n"/>
      <c r="F36" s="8" t="n"/>
      <c r="G36" s="14" t="n"/>
      <c r="H36" s="14" t="n"/>
      <c r="I36" s="14" t="n"/>
      <c r="J36" s="13" t="n"/>
      <c r="K36" s="13" t="n"/>
      <c r="L36" s="8" t="n"/>
      <c r="M36" s="15">
        <f>IFERROR(VLOOKUP(L36,Listas!$DK$2:$DL$250,2,FALSE),"")</f>
        <v/>
      </c>
      <c r="N36" s="14" t="n"/>
      <c r="O36" s="16" t="n"/>
      <c r="P36" s="16" t="n"/>
      <c r="Q36" s="8" t="n"/>
      <c r="S36" s="17">
        <f>IF(NOT(OR(A36&lt;&gt;"",B36&lt;&gt;"",C36&lt;&gt;"",D36&lt;&gt;"",E36&lt;&gt;"",F36&lt;&gt;"",G36&lt;&gt;"",H36&lt;&gt;"",I36&lt;&gt;"",J36&lt;&gt;"",K36&lt;&gt;"",L36&lt;&gt;"",N36&lt;&gt;"",O36&lt;&gt;"",P36&lt;&gt;"",Q36&lt;&gt;"")),"",IF(NOT(AND(OR(A36="",AND(LEN(A36)=12,ISNUMBER(--A36))),OR(B36="",COUNTIF('2. Proyectos'!$A$5:$A$54,B36)&gt;0),OR(D36="",COUNTIF(Listas!$CA$2:$CA$56,D36)&gt;0),OR(E36="",AND(ISNUMBER(E36),E36&gt;0)),OR(F36="",COUNTIF(Listas!$K$2:$K$4,F36)&gt;0),OR(G36="",AND(ISNUMBER(G36),G36&gt;0)),OR(H36="",AND(ISNUMBER(H36),H36&gt;0)),OR(I36="",AND(ISNUMBER(I36),I36&gt;0)),OR(J36="",AND(ISNUMBER(J36),J36&gt;=2018,J36&lt;=2025)),OR(K36="",AND(ISNUMBER(K36),K36&gt;=1,K36&lt;=12)),OR(L36="",COUNTIF(Listas!$H$2:$H$250,L36)&gt;0),OR(N36="",AND(ISNUMBER(N36),N36&gt;0)),OR(O36="",AND(ISNUMBER(O36),O36&gt;=0)),OR(P36="",COUNTIF(Listas!$BC$2:$BC$3,P36)&gt;0))),"Dato inválido",IF(NOT(AND(A36&lt;&gt;"",B36&lt;&gt;"",C36&lt;&gt;"",E36&lt;&gt;"",F36&lt;&gt;"",G36&lt;&gt;"",H36&lt;&gt;"",J36&lt;&gt;"",K36&lt;&gt;"",L36&lt;&gt;"",N36&lt;&gt;"")),"Incompleta","OK")))</f>
        <v/>
      </c>
    </row>
    <row r="37">
      <c r="A37" s="18" t="n"/>
      <c r="B37" s="6" t="n"/>
      <c r="C37" s="6" t="n"/>
      <c r="D37" s="6" t="n"/>
      <c r="E37" s="19" t="n"/>
      <c r="F37" s="6" t="n"/>
      <c r="G37" s="19" t="n"/>
      <c r="H37" s="19" t="n"/>
      <c r="I37" s="19" t="n"/>
      <c r="J37" s="18" t="n"/>
      <c r="K37" s="18" t="n"/>
      <c r="L37" s="6" t="n"/>
      <c r="M37" s="15">
        <f>IFERROR(VLOOKUP(L37,Listas!$DK$2:$DL$250,2,FALSE),"")</f>
        <v/>
      </c>
      <c r="N37" s="19" t="n"/>
      <c r="O37" s="20" t="n"/>
      <c r="P37" s="20" t="n"/>
      <c r="Q37" s="6" t="n"/>
      <c r="S37" s="17">
        <f>IF(NOT(OR(A37&lt;&gt;"",B37&lt;&gt;"",C37&lt;&gt;"",D37&lt;&gt;"",E37&lt;&gt;"",F37&lt;&gt;"",G37&lt;&gt;"",H37&lt;&gt;"",I37&lt;&gt;"",J37&lt;&gt;"",K37&lt;&gt;"",L37&lt;&gt;"",N37&lt;&gt;"",O37&lt;&gt;"",P37&lt;&gt;"",Q37&lt;&gt;"")),"",IF(NOT(AND(OR(A37="",AND(LEN(A37)=12,ISNUMBER(--A37))),OR(B37="",COUNTIF('2. Proyectos'!$A$5:$A$54,B37)&gt;0),OR(D37="",COUNTIF(Listas!$CA$2:$CA$56,D37)&gt;0),OR(E37="",AND(ISNUMBER(E37),E37&gt;0)),OR(F37="",COUNTIF(Listas!$K$2:$K$4,F37)&gt;0),OR(G37="",AND(ISNUMBER(G37),G37&gt;0)),OR(H37="",AND(ISNUMBER(H37),H37&gt;0)),OR(I37="",AND(ISNUMBER(I37),I37&gt;0)),OR(J37="",AND(ISNUMBER(J37),J37&gt;=2018,J37&lt;=2025)),OR(K37="",AND(ISNUMBER(K37),K37&gt;=1,K37&lt;=12)),OR(L37="",COUNTIF(Listas!$H$2:$H$250,L37)&gt;0),OR(N37="",AND(ISNUMBER(N37),N37&gt;0)),OR(O37="",AND(ISNUMBER(O37),O37&gt;=0)),OR(P37="",COUNTIF(Listas!$BC$2:$BC$3,P37)&gt;0))),"Dato inválido",IF(NOT(AND(A37&lt;&gt;"",B37&lt;&gt;"",C37&lt;&gt;"",E37&lt;&gt;"",F37&lt;&gt;"",G37&lt;&gt;"",H37&lt;&gt;"",J37&lt;&gt;"",K37&lt;&gt;"",L37&lt;&gt;"",N37&lt;&gt;"")),"Incompleta","OK")))</f>
        <v/>
      </c>
    </row>
    <row r="38">
      <c r="A38" s="13" t="n"/>
      <c r="B38" s="8" t="n"/>
      <c r="C38" s="8" t="n"/>
      <c r="D38" s="8" t="n"/>
      <c r="E38" s="14" t="n"/>
      <c r="F38" s="8" t="n"/>
      <c r="G38" s="14" t="n"/>
      <c r="H38" s="14" t="n"/>
      <c r="I38" s="14" t="n"/>
      <c r="J38" s="13" t="n"/>
      <c r="K38" s="13" t="n"/>
      <c r="L38" s="8" t="n"/>
      <c r="M38" s="15">
        <f>IFERROR(VLOOKUP(L38,Listas!$DK$2:$DL$250,2,FALSE),"")</f>
        <v/>
      </c>
      <c r="N38" s="14" t="n"/>
      <c r="O38" s="16" t="n"/>
      <c r="P38" s="16" t="n"/>
      <c r="Q38" s="8" t="n"/>
      <c r="S38" s="17">
        <f>IF(NOT(OR(A38&lt;&gt;"",B38&lt;&gt;"",C38&lt;&gt;"",D38&lt;&gt;"",E38&lt;&gt;"",F38&lt;&gt;"",G38&lt;&gt;"",H38&lt;&gt;"",I38&lt;&gt;"",J38&lt;&gt;"",K38&lt;&gt;"",L38&lt;&gt;"",N38&lt;&gt;"",O38&lt;&gt;"",P38&lt;&gt;"",Q38&lt;&gt;"")),"",IF(NOT(AND(OR(A38="",AND(LEN(A38)=12,ISNUMBER(--A38))),OR(B38="",COUNTIF('2. Proyectos'!$A$5:$A$54,B38)&gt;0),OR(D38="",COUNTIF(Listas!$CA$2:$CA$56,D38)&gt;0),OR(E38="",AND(ISNUMBER(E38),E38&gt;0)),OR(F38="",COUNTIF(Listas!$K$2:$K$4,F38)&gt;0),OR(G38="",AND(ISNUMBER(G38),G38&gt;0)),OR(H38="",AND(ISNUMBER(H38),H38&gt;0)),OR(I38="",AND(ISNUMBER(I38),I38&gt;0)),OR(J38="",AND(ISNUMBER(J38),J38&gt;=2018,J38&lt;=2025)),OR(K38="",AND(ISNUMBER(K38),K38&gt;=1,K38&lt;=12)),OR(L38="",COUNTIF(Listas!$H$2:$H$250,L38)&gt;0),OR(N38="",AND(ISNUMBER(N38),N38&gt;0)),OR(O38="",AND(ISNUMBER(O38),O38&gt;=0)),OR(P38="",COUNTIF(Listas!$BC$2:$BC$3,P38)&gt;0))),"Dato inválido",IF(NOT(AND(A38&lt;&gt;"",B38&lt;&gt;"",C38&lt;&gt;"",E38&lt;&gt;"",F38&lt;&gt;"",G38&lt;&gt;"",H38&lt;&gt;"",J38&lt;&gt;"",K38&lt;&gt;"",L38&lt;&gt;"",N38&lt;&gt;"")),"Incompleta","OK")))</f>
        <v/>
      </c>
    </row>
    <row r="39">
      <c r="A39" s="18" t="n"/>
      <c r="B39" s="6" t="n"/>
      <c r="C39" s="6" t="n"/>
      <c r="D39" s="6" t="n"/>
      <c r="E39" s="19" t="n"/>
      <c r="F39" s="6" t="n"/>
      <c r="G39" s="19" t="n"/>
      <c r="H39" s="19" t="n"/>
      <c r="I39" s="19" t="n"/>
      <c r="J39" s="18" t="n"/>
      <c r="K39" s="18" t="n"/>
      <c r="L39" s="6" t="n"/>
      <c r="M39" s="15">
        <f>IFERROR(VLOOKUP(L39,Listas!$DK$2:$DL$250,2,FALSE),"")</f>
        <v/>
      </c>
      <c r="N39" s="19" t="n"/>
      <c r="O39" s="20" t="n"/>
      <c r="P39" s="20" t="n"/>
      <c r="Q39" s="6" t="n"/>
      <c r="S39" s="17">
        <f>IF(NOT(OR(A39&lt;&gt;"",B39&lt;&gt;"",C39&lt;&gt;"",D39&lt;&gt;"",E39&lt;&gt;"",F39&lt;&gt;"",G39&lt;&gt;"",H39&lt;&gt;"",I39&lt;&gt;"",J39&lt;&gt;"",K39&lt;&gt;"",L39&lt;&gt;"",N39&lt;&gt;"",O39&lt;&gt;"",P39&lt;&gt;"",Q39&lt;&gt;"")),"",IF(NOT(AND(OR(A39="",AND(LEN(A39)=12,ISNUMBER(--A39))),OR(B39="",COUNTIF('2. Proyectos'!$A$5:$A$54,B39)&gt;0),OR(D39="",COUNTIF(Listas!$CA$2:$CA$56,D39)&gt;0),OR(E39="",AND(ISNUMBER(E39),E39&gt;0)),OR(F39="",COUNTIF(Listas!$K$2:$K$4,F39)&gt;0),OR(G39="",AND(ISNUMBER(G39),G39&gt;0)),OR(H39="",AND(ISNUMBER(H39),H39&gt;0)),OR(I39="",AND(ISNUMBER(I39),I39&gt;0)),OR(J39="",AND(ISNUMBER(J39),J39&gt;=2018,J39&lt;=2025)),OR(K39="",AND(ISNUMBER(K39),K39&gt;=1,K39&lt;=12)),OR(L39="",COUNTIF(Listas!$H$2:$H$250,L39)&gt;0),OR(N39="",AND(ISNUMBER(N39),N39&gt;0)),OR(O39="",AND(ISNUMBER(O39),O39&gt;=0)),OR(P39="",COUNTIF(Listas!$BC$2:$BC$3,P39)&gt;0))),"Dato inválido",IF(NOT(AND(A39&lt;&gt;"",B39&lt;&gt;"",C39&lt;&gt;"",E39&lt;&gt;"",F39&lt;&gt;"",G39&lt;&gt;"",H39&lt;&gt;"",J39&lt;&gt;"",K39&lt;&gt;"",L39&lt;&gt;"",N39&lt;&gt;"")),"Incompleta","OK")))</f>
        <v/>
      </c>
    </row>
    <row r="40">
      <c r="A40" s="13" t="n"/>
      <c r="B40" s="8" t="n"/>
      <c r="C40" s="8" t="n"/>
      <c r="D40" s="8" t="n"/>
      <c r="E40" s="14" t="n"/>
      <c r="F40" s="8" t="n"/>
      <c r="G40" s="14" t="n"/>
      <c r="H40" s="14" t="n"/>
      <c r="I40" s="14" t="n"/>
      <c r="J40" s="13" t="n"/>
      <c r="K40" s="13" t="n"/>
      <c r="L40" s="8" t="n"/>
      <c r="M40" s="15">
        <f>IFERROR(VLOOKUP(L40,Listas!$DK$2:$DL$250,2,FALSE),"")</f>
        <v/>
      </c>
      <c r="N40" s="14" t="n"/>
      <c r="O40" s="16" t="n"/>
      <c r="P40" s="16" t="n"/>
      <c r="Q40" s="8" t="n"/>
      <c r="S40" s="17">
        <f>IF(NOT(OR(A40&lt;&gt;"",B40&lt;&gt;"",C40&lt;&gt;"",D40&lt;&gt;"",E40&lt;&gt;"",F40&lt;&gt;"",G40&lt;&gt;"",H40&lt;&gt;"",I40&lt;&gt;"",J40&lt;&gt;"",K40&lt;&gt;"",L40&lt;&gt;"",N40&lt;&gt;"",O40&lt;&gt;"",P40&lt;&gt;"",Q40&lt;&gt;"")),"",IF(NOT(AND(OR(A40="",AND(LEN(A40)=12,ISNUMBER(--A40))),OR(B40="",COUNTIF('2. Proyectos'!$A$5:$A$54,B40)&gt;0),OR(D40="",COUNTIF(Listas!$CA$2:$CA$56,D40)&gt;0),OR(E40="",AND(ISNUMBER(E40),E40&gt;0)),OR(F40="",COUNTIF(Listas!$K$2:$K$4,F40)&gt;0),OR(G40="",AND(ISNUMBER(G40),G40&gt;0)),OR(H40="",AND(ISNUMBER(H40),H40&gt;0)),OR(I40="",AND(ISNUMBER(I40),I40&gt;0)),OR(J40="",AND(ISNUMBER(J40),J40&gt;=2018,J40&lt;=2025)),OR(K40="",AND(ISNUMBER(K40),K40&gt;=1,K40&lt;=12)),OR(L40="",COUNTIF(Listas!$H$2:$H$250,L40)&gt;0),OR(N40="",AND(ISNUMBER(N40),N40&gt;0)),OR(O40="",AND(ISNUMBER(O40),O40&gt;=0)),OR(P40="",COUNTIF(Listas!$BC$2:$BC$3,P40)&gt;0))),"Dato inválido",IF(NOT(AND(A40&lt;&gt;"",B40&lt;&gt;"",C40&lt;&gt;"",E40&lt;&gt;"",F40&lt;&gt;"",G40&lt;&gt;"",H40&lt;&gt;"",J40&lt;&gt;"",K40&lt;&gt;"",L40&lt;&gt;"",N40&lt;&gt;"")),"Incompleta","OK")))</f>
        <v/>
      </c>
    </row>
    <row r="41">
      <c r="A41" s="18" t="n"/>
      <c r="B41" s="6" t="n"/>
      <c r="C41" s="6" t="n"/>
      <c r="D41" s="6" t="n"/>
      <c r="E41" s="19" t="n"/>
      <c r="F41" s="6" t="n"/>
      <c r="G41" s="19" t="n"/>
      <c r="H41" s="19" t="n"/>
      <c r="I41" s="19" t="n"/>
      <c r="J41" s="18" t="n"/>
      <c r="K41" s="18" t="n"/>
      <c r="L41" s="6" t="n"/>
      <c r="M41" s="15">
        <f>IFERROR(VLOOKUP(L41,Listas!$DK$2:$DL$250,2,FALSE),"")</f>
        <v/>
      </c>
      <c r="N41" s="19" t="n"/>
      <c r="O41" s="20" t="n"/>
      <c r="P41" s="20" t="n"/>
      <c r="Q41" s="6" t="n"/>
      <c r="S41" s="17">
        <f>IF(NOT(OR(A41&lt;&gt;"",B41&lt;&gt;"",C41&lt;&gt;"",D41&lt;&gt;"",E41&lt;&gt;"",F41&lt;&gt;"",G41&lt;&gt;"",H41&lt;&gt;"",I41&lt;&gt;"",J41&lt;&gt;"",K41&lt;&gt;"",L41&lt;&gt;"",N41&lt;&gt;"",O41&lt;&gt;"",P41&lt;&gt;"",Q41&lt;&gt;"")),"",IF(NOT(AND(OR(A41="",AND(LEN(A41)=12,ISNUMBER(--A41))),OR(B41="",COUNTIF('2. Proyectos'!$A$5:$A$54,B41)&gt;0),OR(D41="",COUNTIF(Listas!$CA$2:$CA$56,D41)&gt;0),OR(E41="",AND(ISNUMBER(E41),E41&gt;0)),OR(F41="",COUNTIF(Listas!$K$2:$K$4,F41)&gt;0),OR(G41="",AND(ISNUMBER(G41),G41&gt;0)),OR(H41="",AND(ISNUMBER(H41),H41&gt;0)),OR(I41="",AND(ISNUMBER(I41),I41&gt;0)),OR(J41="",AND(ISNUMBER(J41),J41&gt;=2018,J41&lt;=2025)),OR(K41="",AND(ISNUMBER(K41),K41&gt;=1,K41&lt;=12)),OR(L41="",COUNTIF(Listas!$H$2:$H$250,L41)&gt;0),OR(N41="",AND(ISNUMBER(N41),N41&gt;0)),OR(O41="",AND(ISNUMBER(O41),O41&gt;=0)),OR(P41="",COUNTIF(Listas!$BC$2:$BC$3,P41)&gt;0))),"Dato inválido",IF(NOT(AND(A41&lt;&gt;"",B41&lt;&gt;"",C41&lt;&gt;"",E41&lt;&gt;"",F41&lt;&gt;"",G41&lt;&gt;"",H41&lt;&gt;"",J41&lt;&gt;"",K41&lt;&gt;"",L41&lt;&gt;"",N41&lt;&gt;"")),"Incompleta","OK")))</f>
        <v/>
      </c>
    </row>
    <row r="42">
      <c r="A42" s="13" t="n"/>
      <c r="B42" s="8" t="n"/>
      <c r="C42" s="8" t="n"/>
      <c r="D42" s="8" t="n"/>
      <c r="E42" s="14" t="n"/>
      <c r="F42" s="8" t="n"/>
      <c r="G42" s="14" t="n"/>
      <c r="H42" s="14" t="n"/>
      <c r="I42" s="14" t="n"/>
      <c r="J42" s="13" t="n"/>
      <c r="K42" s="13" t="n"/>
      <c r="L42" s="8" t="n"/>
      <c r="M42" s="15">
        <f>IFERROR(VLOOKUP(L42,Listas!$DK$2:$DL$250,2,FALSE),"")</f>
        <v/>
      </c>
      <c r="N42" s="14" t="n"/>
      <c r="O42" s="16" t="n"/>
      <c r="P42" s="16" t="n"/>
      <c r="Q42" s="8" t="n"/>
      <c r="S42" s="17">
        <f>IF(NOT(OR(A42&lt;&gt;"",B42&lt;&gt;"",C42&lt;&gt;"",D42&lt;&gt;"",E42&lt;&gt;"",F42&lt;&gt;"",G42&lt;&gt;"",H42&lt;&gt;"",I42&lt;&gt;"",J42&lt;&gt;"",K42&lt;&gt;"",L42&lt;&gt;"",N42&lt;&gt;"",O42&lt;&gt;"",P42&lt;&gt;"",Q42&lt;&gt;"")),"",IF(NOT(AND(OR(A42="",AND(LEN(A42)=12,ISNUMBER(--A42))),OR(B42="",COUNTIF('2. Proyectos'!$A$5:$A$54,B42)&gt;0),OR(D42="",COUNTIF(Listas!$CA$2:$CA$56,D42)&gt;0),OR(E42="",AND(ISNUMBER(E42),E42&gt;0)),OR(F42="",COUNTIF(Listas!$K$2:$K$4,F42)&gt;0),OR(G42="",AND(ISNUMBER(G42),G42&gt;0)),OR(H42="",AND(ISNUMBER(H42),H42&gt;0)),OR(I42="",AND(ISNUMBER(I42),I42&gt;0)),OR(J42="",AND(ISNUMBER(J42),J42&gt;=2018,J42&lt;=2025)),OR(K42="",AND(ISNUMBER(K42),K42&gt;=1,K42&lt;=12)),OR(L42="",COUNTIF(Listas!$H$2:$H$250,L42)&gt;0),OR(N42="",AND(ISNUMBER(N42),N42&gt;0)),OR(O42="",AND(ISNUMBER(O42),O42&gt;=0)),OR(P42="",COUNTIF(Listas!$BC$2:$BC$3,P42)&gt;0))),"Dato inválido",IF(NOT(AND(A42&lt;&gt;"",B42&lt;&gt;"",C42&lt;&gt;"",E42&lt;&gt;"",F42&lt;&gt;"",G42&lt;&gt;"",H42&lt;&gt;"",J42&lt;&gt;"",K42&lt;&gt;"",L42&lt;&gt;"",N42&lt;&gt;"")),"Incompleta","OK")))</f>
        <v/>
      </c>
    </row>
    <row r="43">
      <c r="A43" s="18" t="n"/>
      <c r="B43" s="6" t="n"/>
      <c r="C43" s="6" t="n"/>
      <c r="D43" s="6" t="n"/>
      <c r="E43" s="19" t="n"/>
      <c r="F43" s="6" t="n"/>
      <c r="G43" s="19" t="n"/>
      <c r="H43" s="19" t="n"/>
      <c r="I43" s="19" t="n"/>
      <c r="J43" s="18" t="n"/>
      <c r="K43" s="18" t="n"/>
      <c r="L43" s="6" t="n"/>
      <c r="M43" s="15">
        <f>IFERROR(VLOOKUP(L43,Listas!$DK$2:$DL$250,2,FALSE),"")</f>
        <v/>
      </c>
      <c r="N43" s="19" t="n"/>
      <c r="O43" s="20" t="n"/>
      <c r="P43" s="20" t="n"/>
      <c r="Q43" s="6" t="n"/>
      <c r="S43" s="17">
        <f>IF(NOT(OR(A43&lt;&gt;"",B43&lt;&gt;"",C43&lt;&gt;"",D43&lt;&gt;"",E43&lt;&gt;"",F43&lt;&gt;"",G43&lt;&gt;"",H43&lt;&gt;"",I43&lt;&gt;"",J43&lt;&gt;"",K43&lt;&gt;"",L43&lt;&gt;"",N43&lt;&gt;"",O43&lt;&gt;"",P43&lt;&gt;"",Q43&lt;&gt;"")),"",IF(NOT(AND(OR(A43="",AND(LEN(A43)=12,ISNUMBER(--A43))),OR(B43="",COUNTIF('2. Proyectos'!$A$5:$A$54,B43)&gt;0),OR(D43="",COUNTIF(Listas!$CA$2:$CA$56,D43)&gt;0),OR(E43="",AND(ISNUMBER(E43),E43&gt;0)),OR(F43="",COUNTIF(Listas!$K$2:$K$4,F43)&gt;0),OR(G43="",AND(ISNUMBER(G43),G43&gt;0)),OR(H43="",AND(ISNUMBER(H43),H43&gt;0)),OR(I43="",AND(ISNUMBER(I43),I43&gt;0)),OR(J43="",AND(ISNUMBER(J43),J43&gt;=2018,J43&lt;=2025)),OR(K43="",AND(ISNUMBER(K43),K43&gt;=1,K43&lt;=12)),OR(L43="",COUNTIF(Listas!$H$2:$H$250,L43)&gt;0),OR(N43="",AND(ISNUMBER(N43),N43&gt;0)),OR(O43="",AND(ISNUMBER(O43),O43&gt;=0)),OR(P43="",COUNTIF(Listas!$BC$2:$BC$3,P43)&gt;0))),"Dato inválido",IF(NOT(AND(A43&lt;&gt;"",B43&lt;&gt;"",C43&lt;&gt;"",E43&lt;&gt;"",F43&lt;&gt;"",G43&lt;&gt;"",H43&lt;&gt;"",J43&lt;&gt;"",K43&lt;&gt;"",L43&lt;&gt;"",N43&lt;&gt;"")),"Incompleta","OK")))</f>
        <v/>
      </c>
    </row>
    <row r="44">
      <c r="A44" s="13" t="n"/>
      <c r="B44" s="8" t="n"/>
      <c r="C44" s="8" t="n"/>
      <c r="D44" s="8" t="n"/>
      <c r="E44" s="14" t="n"/>
      <c r="F44" s="8" t="n"/>
      <c r="G44" s="14" t="n"/>
      <c r="H44" s="14" t="n"/>
      <c r="I44" s="14" t="n"/>
      <c r="J44" s="13" t="n"/>
      <c r="K44" s="13" t="n"/>
      <c r="L44" s="8" t="n"/>
      <c r="M44" s="15">
        <f>IFERROR(VLOOKUP(L44,Listas!$DK$2:$DL$250,2,FALSE),"")</f>
        <v/>
      </c>
      <c r="N44" s="14" t="n"/>
      <c r="O44" s="16" t="n"/>
      <c r="P44" s="16" t="n"/>
      <c r="Q44" s="8" t="n"/>
      <c r="S44" s="17">
        <f>IF(NOT(OR(A44&lt;&gt;"",B44&lt;&gt;"",C44&lt;&gt;"",D44&lt;&gt;"",E44&lt;&gt;"",F44&lt;&gt;"",G44&lt;&gt;"",H44&lt;&gt;"",I44&lt;&gt;"",J44&lt;&gt;"",K44&lt;&gt;"",L44&lt;&gt;"",N44&lt;&gt;"",O44&lt;&gt;"",P44&lt;&gt;"",Q44&lt;&gt;"")),"",IF(NOT(AND(OR(A44="",AND(LEN(A44)=12,ISNUMBER(--A44))),OR(B44="",COUNTIF('2. Proyectos'!$A$5:$A$54,B44)&gt;0),OR(D44="",COUNTIF(Listas!$CA$2:$CA$56,D44)&gt;0),OR(E44="",AND(ISNUMBER(E44),E44&gt;0)),OR(F44="",COUNTIF(Listas!$K$2:$K$4,F44)&gt;0),OR(G44="",AND(ISNUMBER(G44),G44&gt;0)),OR(H44="",AND(ISNUMBER(H44),H44&gt;0)),OR(I44="",AND(ISNUMBER(I44),I44&gt;0)),OR(J44="",AND(ISNUMBER(J44),J44&gt;=2018,J44&lt;=2025)),OR(K44="",AND(ISNUMBER(K44),K44&gt;=1,K44&lt;=12)),OR(L44="",COUNTIF(Listas!$H$2:$H$250,L44)&gt;0),OR(N44="",AND(ISNUMBER(N44),N44&gt;0)),OR(O44="",AND(ISNUMBER(O44),O44&gt;=0)),OR(P44="",COUNTIF(Listas!$BC$2:$BC$3,P44)&gt;0))),"Dato inválido",IF(NOT(AND(A44&lt;&gt;"",B44&lt;&gt;"",C44&lt;&gt;"",E44&lt;&gt;"",F44&lt;&gt;"",G44&lt;&gt;"",H44&lt;&gt;"",J44&lt;&gt;"",K44&lt;&gt;"",L44&lt;&gt;"",N44&lt;&gt;"")),"Incompleta","OK")))</f>
        <v/>
      </c>
    </row>
    <row r="45">
      <c r="A45" s="18" t="n"/>
      <c r="B45" s="6" t="n"/>
      <c r="C45" s="6" t="n"/>
      <c r="D45" s="6" t="n"/>
      <c r="E45" s="19" t="n"/>
      <c r="F45" s="6" t="n"/>
      <c r="G45" s="19" t="n"/>
      <c r="H45" s="19" t="n"/>
      <c r="I45" s="19" t="n"/>
      <c r="J45" s="18" t="n"/>
      <c r="K45" s="18" t="n"/>
      <c r="L45" s="6" t="n"/>
      <c r="M45" s="15">
        <f>IFERROR(VLOOKUP(L45,Listas!$DK$2:$DL$250,2,FALSE),"")</f>
        <v/>
      </c>
      <c r="N45" s="19" t="n"/>
      <c r="O45" s="20" t="n"/>
      <c r="P45" s="20" t="n"/>
      <c r="Q45" s="6" t="n"/>
      <c r="S45" s="17">
        <f>IF(NOT(OR(A45&lt;&gt;"",B45&lt;&gt;"",C45&lt;&gt;"",D45&lt;&gt;"",E45&lt;&gt;"",F45&lt;&gt;"",G45&lt;&gt;"",H45&lt;&gt;"",I45&lt;&gt;"",J45&lt;&gt;"",K45&lt;&gt;"",L45&lt;&gt;"",N45&lt;&gt;"",O45&lt;&gt;"",P45&lt;&gt;"",Q45&lt;&gt;"")),"",IF(NOT(AND(OR(A45="",AND(LEN(A45)=12,ISNUMBER(--A45))),OR(B45="",COUNTIF('2. Proyectos'!$A$5:$A$54,B45)&gt;0),OR(D45="",COUNTIF(Listas!$CA$2:$CA$56,D45)&gt;0),OR(E45="",AND(ISNUMBER(E45),E45&gt;0)),OR(F45="",COUNTIF(Listas!$K$2:$K$4,F45)&gt;0),OR(G45="",AND(ISNUMBER(G45),G45&gt;0)),OR(H45="",AND(ISNUMBER(H45),H45&gt;0)),OR(I45="",AND(ISNUMBER(I45),I45&gt;0)),OR(J45="",AND(ISNUMBER(J45),J45&gt;=2018,J45&lt;=2025)),OR(K45="",AND(ISNUMBER(K45),K45&gt;=1,K45&lt;=12)),OR(L45="",COUNTIF(Listas!$H$2:$H$250,L45)&gt;0),OR(N45="",AND(ISNUMBER(N45),N45&gt;0)),OR(O45="",AND(ISNUMBER(O45),O45&gt;=0)),OR(P45="",COUNTIF(Listas!$BC$2:$BC$3,P45)&gt;0))),"Dato inválido",IF(NOT(AND(A45&lt;&gt;"",B45&lt;&gt;"",C45&lt;&gt;"",E45&lt;&gt;"",F45&lt;&gt;"",G45&lt;&gt;"",H45&lt;&gt;"",J45&lt;&gt;"",K45&lt;&gt;"",L45&lt;&gt;"",N45&lt;&gt;"")),"Incompleta","OK")))</f>
        <v/>
      </c>
    </row>
    <row r="46">
      <c r="A46" s="13" t="n"/>
      <c r="B46" s="8" t="n"/>
      <c r="C46" s="8" t="n"/>
      <c r="D46" s="8" t="n"/>
      <c r="E46" s="14" t="n"/>
      <c r="F46" s="8" t="n"/>
      <c r="G46" s="14" t="n"/>
      <c r="H46" s="14" t="n"/>
      <c r="I46" s="14" t="n"/>
      <c r="J46" s="13" t="n"/>
      <c r="K46" s="13" t="n"/>
      <c r="L46" s="8" t="n"/>
      <c r="M46" s="15">
        <f>IFERROR(VLOOKUP(L46,Listas!$DK$2:$DL$250,2,FALSE),"")</f>
        <v/>
      </c>
      <c r="N46" s="14" t="n"/>
      <c r="O46" s="16" t="n"/>
      <c r="P46" s="16" t="n"/>
      <c r="Q46" s="8" t="n"/>
      <c r="S46" s="17">
        <f>IF(NOT(OR(A46&lt;&gt;"",B46&lt;&gt;"",C46&lt;&gt;"",D46&lt;&gt;"",E46&lt;&gt;"",F46&lt;&gt;"",G46&lt;&gt;"",H46&lt;&gt;"",I46&lt;&gt;"",J46&lt;&gt;"",K46&lt;&gt;"",L46&lt;&gt;"",N46&lt;&gt;"",O46&lt;&gt;"",P46&lt;&gt;"",Q46&lt;&gt;"")),"",IF(NOT(AND(OR(A46="",AND(LEN(A46)=12,ISNUMBER(--A46))),OR(B46="",COUNTIF('2. Proyectos'!$A$5:$A$54,B46)&gt;0),OR(D46="",COUNTIF(Listas!$CA$2:$CA$56,D46)&gt;0),OR(E46="",AND(ISNUMBER(E46),E46&gt;0)),OR(F46="",COUNTIF(Listas!$K$2:$K$4,F46)&gt;0),OR(G46="",AND(ISNUMBER(G46),G46&gt;0)),OR(H46="",AND(ISNUMBER(H46),H46&gt;0)),OR(I46="",AND(ISNUMBER(I46),I46&gt;0)),OR(J46="",AND(ISNUMBER(J46),J46&gt;=2018,J46&lt;=2025)),OR(K46="",AND(ISNUMBER(K46),K46&gt;=1,K46&lt;=12)),OR(L46="",COUNTIF(Listas!$H$2:$H$250,L46)&gt;0),OR(N46="",AND(ISNUMBER(N46),N46&gt;0)),OR(O46="",AND(ISNUMBER(O46),O46&gt;=0)),OR(P46="",COUNTIF(Listas!$BC$2:$BC$3,P46)&gt;0))),"Dato inválido",IF(NOT(AND(A46&lt;&gt;"",B46&lt;&gt;"",C46&lt;&gt;"",E46&lt;&gt;"",F46&lt;&gt;"",G46&lt;&gt;"",H46&lt;&gt;"",J46&lt;&gt;"",K46&lt;&gt;"",L46&lt;&gt;"",N46&lt;&gt;"")),"Incompleta","OK")))</f>
        <v/>
      </c>
    </row>
    <row r="47">
      <c r="A47" s="18" t="n"/>
      <c r="B47" s="6" t="n"/>
      <c r="C47" s="6" t="n"/>
      <c r="D47" s="6" t="n"/>
      <c r="E47" s="19" t="n"/>
      <c r="F47" s="6" t="n"/>
      <c r="G47" s="19" t="n"/>
      <c r="H47" s="19" t="n"/>
      <c r="I47" s="19" t="n"/>
      <c r="J47" s="18" t="n"/>
      <c r="K47" s="18" t="n"/>
      <c r="L47" s="6" t="n"/>
      <c r="M47" s="15">
        <f>IFERROR(VLOOKUP(L47,Listas!$DK$2:$DL$250,2,FALSE),"")</f>
        <v/>
      </c>
      <c r="N47" s="19" t="n"/>
      <c r="O47" s="20" t="n"/>
      <c r="P47" s="20" t="n"/>
      <c r="Q47" s="6" t="n"/>
      <c r="S47" s="17">
        <f>IF(NOT(OR(A47&lt;&gt;"",B47&lt;&gt;"",C47&lt;&gt;"",D47&lt;&gt;"",E47&lt;&gt;"",F47&lt;&gt;"",G47&lt;&gt;"",H47&lt;&gt;"",I47&lt;&gt;"",J47&lt;&gt;"",K47&lt;&gt;"",L47&lt;&gt;"",N47&lt;&gt;"",O47&lt;&gt;"",P47&lt;&gt;"",Q47&lt;&gt;"")),"",IF(NOT(AND(OR(A47="",AND(LEN(A47)=12,ISNUMBER(--A47))),OR(B47="",COUNTIF('2. Proyectos'!$A$5:$A$54,B47)&gt;0),OR(D47="",COUNTIF(Listas!$CA$2:$CA$56,D47)&gt;0),OR(E47="",AND(ISNUMBER(E47),E47&gt;0)),OR(F47="",COUNTIF(Listas!$K$2:$K$4,F47)&gt;0),OR(G47="",AND(ISNUMBER(G47),G47&gt;0)),OR(H47="",AND(ISNUMBER(H47),H47&gt;0)),OR(I47="",AND(ISNUMBER(I47),I47&gt;0)),OR(J47="",AND(ISNUMBER(J47),J47&gt;=2018,J47&lt;=2025)),OR(K47="",AND(ISNUMBER(K47),K47&gt;=1,K47&lt;=12)),OR(L47="",COUNTIF(Listas!$H$2:$H$250,L47)&gt;0),OR(N47="",AND(ISNUMBER(N47),N47&gt;0)),OR(O47="",AND(ISNUMBER(O47),O47&gt;=0)),OR(P47="",COUNTIF(Listas!$BC$2:$BC$3,P47)&gt;0))),"Dato inválido",IF(NOT(AND(A47&lt;&gt;"",B47&lt;&gt;"",C47&lt;&gt;"",E47&lt;&gt;"",F47&lt;&gt;"",G47&lt;&gt;"",H47&lt;&gt;"",J47&lt;&gt;"",K47&lt;&gt;"",L47&lt;&gt;"",N47&lt;&gt;"")),"Incompleta","OK")))</f>
        <v/>
      </c>
    </row>
    <row r="48">
      <c r="A48" s="13" t="n"/>
      <c r="B48" s="8" t="n"/>
      <c r="C48" s="8" t="n"/>
      <c r="D48" s="8" t="n"/>
      <c r="E48" s="14" t="n"/>
      <c r="F48" s="8" t="n"/>
      <c r="G48" s="14" t="n"/>
      <c r="H48" s="14" t="n"/>
      <c r="I48" s="14" t="n"/>
      <c r="J48" s="13" t="n"/>
      <c r="K48" s="13" t="n"/>
      <c r="L48" s="8" t="n"/>
      <c r="M48" s="15">
        <f>IFERROR(VLOOKUP(L48,Listas!$DK$2:$DL$250,2,FALSE),"")</f>
        <v/>
      </c>
      <c r="N48" s="14" t="n"/>
      <c r="O48" s="16" t="n"/>
      <c r="P48" s="16" t="n"/>
      <c r="Q48" s="8" t="n"/>
      <c r="S48" s="17">
        <f>IF(NOT(OR(A48&lt;&gt;"",B48&lt;&gt;"",C48&lt;&gt;"",D48&lt;&gt;"",E48&lt;&gt;"",F48&lt;&gt;"",G48&lt;&gt;"",H48&lt;&gt;"",I48&lt;&gt;"",J48&lt;&gt;"",K48&lt;&gt;"",L48&lt;&gt;"",N48&lt;&gt;"",O48&lt;&gt;"",P48&lt;&gt;"",Q48&lt;&gt;"")),"",IF(NOT(AND(OR(A48="",AND(LEN(A48)=12,ISNUMBER(--A48))),OR(B48="",COUNTIF('2. Proyectos'!$A$5:$A$54,B48)&gt;0),OR(D48="",COUNTIF(Listas!$CA$2:$CA$56,D48)&gt;0),OR(E48="",AND(ISNUMBER(E48),E48&gt;0)),OR(F48="",COUNTIF(Listas!$K$2:$K$4,F48)&gt;0),OR(G48="",AND(ISNUMBER(G48),G48&gt;0)),OR(H48="",AND(ISNUMBER(H48),H48&gt;0)),OR(I48="",AND(ISNUMBER(I48),I48&gt;0)),OR(J48="",AND(ISNUMBER(J48),J48&gt;=2018,J48&lt;=2025)),OR(K48="",AND(ISNUMBER(K48),K48&gt;=1,K48&lt;=12)),OR(L48="",COUNTIF(Listas!$H$2:$H$250,L48)&gt;0),OR(N48="",AND(ISNUMBER(N48),N48&gt;0)),OR(O48="",AND(ISNUMBER(O48),O48&gt;=0)),OR(P48="",COUNTIF(Listas!$BC$2:$BC$3,P48)&gt;0))),"Dato inválido",IF(NOT(AND(A48&lt;&gt;"",B48&lt;&gt;"",C48&lt;&gt;"",E48&lt;&gt;"",F48&lt;&gt;"",G48&lt;&gt;"",H48&lt;&gt;"",J48&lt;&gt;"",K48&lt;&gt;"",L48&lt;&gt;"",N48&lt;&gt;"")),"Incompleta","OK")))</f>
        <v/>
      </c>
    </row>
    <row r="49">
      <c r="A49" s="18" t="n"/>
      <c r="B49" s="6" t="n"/>
      <c r="C49" s="6" t="n"/>
      <c r="D49" s="6" t="n"/>
      <c r="E49" s="19" t="n"/>
      <c r="F49" s="6" t="n"/>
      <c r="G49" s="19" t="n"/>
      <c r="H49" s="19" t="n"/>
      <c r="I49" s="19" t="n"/>
      <c r="J49" s="18" t="n"/>
      <c r="K49" s="18" t="n"/>
      <c r="L49" s="6" t="n"/>
      <c r="M49" s="15">
        <f>IFERROR(VLOOKUP(L49,Listas!$DK$2:$DL$250,2,FALSE),"")</f>
        <v/>
      </c>
      <c r="N49" s="19" t="n"/>
      <c r="O49" s="20" t="n"/>
      <c r="P49" s="20" t="n"/>
      <c r="Q49" s="6" t="n"/>
      <c r="S49" s="17">
        <f>IF(NOT(OR(A49&lt;&gt;"",B49&lt;&gt;"",C49&lt;&gt;"",D49&lt;&gt;"",E49&lt;&gt;"",F49&lt;&gt;"",G49&lt;&gt;"",H49&lt;&gt;"",I49&lt;&gt;"",J49&lt;&gt;"",K49&lt;&gt;"",L49&lt;&gt;"",N49&lt;&gt;"",O49&lt;&gt;"",P49&lt;&gt;"",Q49&lt;&gt;"")),"",IF(NOT(AND(OR(A49="",AND(LEN(A49)=12,ISNUMBER(--A49))),OR(B49="",COUNTIF('2. Proyectos'!$A$5:$A$54,B49)&gt;0),OR(D49="",COUNTIF(Listas!$CA$2:$CA$56,D49)&gt;0),OR(E49="",AND(ISNUMBER(E49),E49&gt;0)),OR(F49="",COUNTIF(Listas!$K$2:$K$4,F49)&gt;0),OR(G49="",AND(ISNUMBER(G49),G49&gt;0)),OR(H49="",AND(ISNUMBER(H49),H49&gt;0)),OR(I49="",AND(ISNUMBER(I49),I49&gt;0)),OR(J49="",AND(ISNUMBER(J49),J49&gt;=2018,J49&lt;=2025)),OR(K49="",AND(ISNUMBER(K49),K49&gt;=1,K49&lt;=12)),OR(L49="",COUNTIF(Listas!$H$2:$H$250,L49)&gt;0),OR(N49="",AND(ISNUMBER(N49),N49&gt;0)),OR(O49="",AND(ISNUMBER(O49),O49&gt;=0)),OR(P49="",COUNTIF(Listas!$BC$2:$BC$3,P49)&gt;0))),"Dato inválido",IF(NOT(AND(A49&lt;&gt;"",B49&lt;&gt;"",C49&lt;&gt;"",E49&lt;&gt;"",F49&lt;&gt;"",G49&lt;&gt;"",H49&lt;&gt;"",J49&lt;&gt;"",K49&lt;&gt;"",L49&lt;&gt;"",N49&lt;&gt;"")),"Incompleta","OK")))</f>
        <v/>
      </c>
    </row>
    <row r="50">
      <c r="A50" s="13" t="n"/>
      <c r="B50" s="8" t="n"/>
      <c r="C50" s="8" t="n"/>
      <c r="D50" s="8" t="n"/>
      <c r="E50" s="14" t="n"/>
      <c r="F50" s="8" t="n"/>
      <c r="G50" s="14" t="n"/>
      <c r="H50" s="14" t="n"/>
      <c r="I50" s="14" t="n"/>
      <c r="J50" s="13" t="n"/>
      <c r="K50" s="13" t="n"/>
      <c r="L50" s="8" t="n"/>
      <c r="M50" s="15">
        <f>IFERROR(VLOOKUP(L50,Listas!$DK$2:$DL$250,2,FALSE),"")</f>
        <v/>
      </c>
      <c r="N50" s="14" t="n"/>
      <c r="O50" s="16" t="n"/>
      <c r="P50" s="16" t="n"/>
      <c r="Q50" s="8" t="n"/>
      <c r="S50" s="17">
        <f>IF(NOT(OR(A50&lt;&gt;"",B50&lt;&gt;"",C50&lt;&gt;"",D50&lt;&gt;"",E50&lt;&gt;"",F50&lt;&gt;"",G50&lt;&gt;"",H50&lt;&gt;"",I50&lt;&gt;"",J50&lt;&gt;"",K50&lt;&gt;"",L50&lt;&gt;"",N50&lt;&gt;"",O50&lt;&gt;"",P50&lt;&gt;"",Q50&lt;&gt;"")),"",IF(NOT(AND(OR(A50="",AND(LEN(A50)=12,ISNUMBER(--A50))),OR(B50="",COUNTIF('2. Proyectos'!$A$5:$A$54,B50)&gt;0),OR(D50="",COUNTIF(Listas!$CA$2:$CA$56,D50)&gt;0),OR(E50="",AND(ISNUMBER(E50),E50&gt;0)),OR(F50="",COUNTIF(Listas!$K$2:$K$4,F50)&gt;0),OR(G50="",AND(ISNUMBER(G50),G50&gt;0)),OR(H50="",AND(ISNUMBER(H50),H50&gt;0)),OR(I50="",AND(ISNUMBER(I50),I50&gt;0)),OR(J50="",AND(ISNUMBER(J50),J50&gt;=2018,J50&lt;=2025)),OR(K50="",AND(ISNUMBER(K50),K50&gt;=1,K50&lt;=12)),OR(L50="",COUNTIF(Listas!$H$2:$H$250,L50)&gt;0),OR(N50="",AND(ISNUMBER(N50),N50&gt;0)),OR(O50="",AND(ISNUMBER(O50),O50&gt;=0)),OR(P50="",COUNTIF(Listas!$BC$2:$BC$3,P50)&gt;0))),"Dato inválido",IF(NOT(AND(A50&lt;&gt;"",B50&lt;&gt;"",C50&lt;&gt;"",E50&lt;&gt;"",F50&lt;&gt;"",G50&lt;&gt;"",H50&lt;&gt;"",J50&lt;&gt;"",K50&lt;&gt;"",L50&lt;&gt;"",N50&lt;&gt;"")),"Incompleta","OK")))</f>
        <v/>
      </c>
    </row>
    <row r="51">
      <c r="A51" s="18" t="n"/>
      <c r="B51" s="6" t="n"/>
      <c r="C51" s="6" t="n"/>
      <c r="D51" s="6" t="n"/>
      <c r="E51" s="19" t="n"/>
      <c r="F51" s="6" t="n"/>
      <c r="G51" s="19" t="n"/>
      <c r="H51" s="19" t="n"/>
      <c r="I51" s="19" t="n"/>
      <c r="J51" s="18" t="n"/>
      <c r="K51" s="18" t="n"/>
      <c r="L51" s="6" t="n"/>
      <c r="M51" s="15">
        <f>IFERROR(VLOOKUP(L51,Listas!$DK$2:$DL$250,2,FALSE),"")</f>
        <v/>
      </c>
      <c r="N51" s="19" t="n"/>
      <c r="O51" s="20" t="n"/>
      <c r="P51" s="20" t="n"/>
      <c r="Q51" s="6" t="n"/>
      <c r="S51" s="17">
        <f>IF(NOT(OR(A51&lt;&gt;"",B51&lt;&gt;"",C51&lt;&gt;"",D51&lt;&gt;"",E51&lt;&gt;"",F51&lt;&gt;"",G51&lt;&gt;"",H51&lt;&gt;"",I51&lt;&gt;"",J51&lt;&gt;"",K51&lt;&gt;"",L51&lt;&gt;"",N51&lt;&gt;"",O51&lt;&gt;"",P51&lt;&gt;"",Q51&lt;&gt;"")),"",IF(NOT(AND(OR(A51="",AND(LEN(A51)=12,ISNUMBER(--A51))),OR(B51="",COUNTIF('2. Proyectos'!$A$5:$A$54,B51)&gt;0),OR(D51="",COUNTIF(Listas!$CA$2:$CA$56,D51)&gt;0),OR(E51="",AND(ISNUMBER(E51),E51&gt;0)),OR(F51="",COUNTIF(Listas!$K$2:$K$4,F51)&gt;0),OR(G51="",AND(ISNUMBER(G51),G51&gt;0)),OR(H51="",AND(ISNUMBER(H51),H51&gt;0)),OR(I51="",AND(ISNUMBER(I51),I51&gt;0)),OR(J51="",AND(ISNUMBER(J51),J51&gt;=2018,J51&lt;=2025)),OR(K51="",AND(ISNUMBER(K51),K51&gt;=1,K51&lt;=12)),OR(L51="",COUNTIF(Listas!$H$2:$H$250,L51)&gt;0),OR(N51="",AND(ISNUMBER(N51),N51&gt;0)),OR(O51="",AND(ISNUMBER(O51),O51&gt;=0)),OR(P51="",COUNTIF(Listas!$BC$2:$BC$3,P51)&gt;0))),"Dato inválido",IF(NOT(AND(A51&lt;&gt;"",B51&lt;&gt;"",C51&lt;&gt;"",E51&lt;&gt;"",F51&lt;&gt;"",G51&lt;&gt;"",H51&lt;&gt;"",J51&lt;&gt;"",K51&lt;&gt;"",L51&lt;&gt;"",N51&lt;&gt;"")),"Incompleta","OK")))</f>
        <v/>
      </c>
    </row>
    <row r="52">
      <c r="A52" s="13" t="n"/>
      <c r="B52" s="8" t="n"/>
      <c r="C52" s="8" t="n"/>
      <c r="D52" s="8" t="n"/>
      <c r="E52" s="14" t="n"/>
      <c r="F52" s="8" t="n"/>
      <c r="G52" s="14" t="n"/>
      <c r="H52" s="14" t="n"/>
      <c r="I52" s="14" t="n"/>
      <c r="J52" s="13" t="n"/>
      <c r="K52" s="13" t="n"/>
      <c r="L52" s="8" t="n"/>
      <c r="M52" s="15">
        <f>IFERROR(VLOOKUP(L52,Listas!$DK$2:$DL$250,2,FALSE),"")</f>
        <v/>
      </c>
      <c r="N52" s="14" t="n"/>
      <c r="O52" s="16" t="n"/>
      <c r="P52" s="16" t="n"/>
      <c r="Q52" s="8" t="n"/>
      <c r="S52" s="17">
        <f>IF(NOT(OR(A52&lt;&gt;"",B52&lt;&gt;"",C52&lt;&gt;"",D52&lt;&gt;"",E52&lt;&gt;"",F52&lt;&gt;"",G52&lt;&gt;"",H52&lt;&gt;"",I52&lt;&gt;"",J52&lt;&gt;"",K52&lt;&gt;"",L52&lt;&gt;"",N52&lt;&gt;"",O52&lt;&gt;"",P52&lt;&gt;"",Q52&lt;&gt;"")),"",IF(NOT(AND(OR(A52="",AND(LEN(A52)=12,ISNUMBER(--A52))),OR(B52="",COUNTIF('2. Proyectos'!$A$5:$A$54,B52)&gt;0),OR(D52="",COUNTIF(Listas!$CA$2:$CA$56,D52)&gt;0),OR(E52="",AND(ISNUMBER(E52),E52&gt;0)),OR(F52="",COUNTIF(Listas!$K$2:$K$4,F52)&gt;0),OR(G52="",AND(ISNUMBER(G52),G52&gt;0)),OR(H52="",AND(ISNUMBER(H52),H52&gt;0)),OR(I52="",AND(ISNUMBER(I52),I52&gt;0)),OR(J52="",AND(ISNUMBER(J52),J52&gt;=2018,J52&lt;=2025)),OR(K52="",AND(ISNUMBER(K52),K52&gt;=1,K52&lt;=12)),OR(L52="",COUNTIF(Listas!$H$2:$H$250,L52)&gt;0),OR(N52="",AND(ISNUMBER(N52),N52&gt;0)),OR(O52="",AND(ISNUMBER(O52),O52&gt;=0)),OR(P52="",COUNTIF(Listas!$BC$2:$BC$3,P52)&gt;0))),"Dato inválido",IF(NOT(AND(A52&lt;&gt;"",B52&lt;&gt;"",C52&lt;&gt;"",E52&lt;&gt;"",F52&lt;&gt;"",G52&lt;&gt;"",H52&lt;&gt;"",J52&lt;&gt;"",K52&lt;&gt;"",L52&lt;&gt;"",N52&lt;&gt;"")),"Incompleta","OK")))</f>
        <v/>
      </c>
    </row>
    <row r="53">
      <c r="A53" s="18" t="n"/>
      <c r="B53" s="6" t="n"/>
      <c r="C53" s="6" t="n"/>
      <c r="D53" s="6" t="n"/>
      <c r="E53" s="19" t="n"/>
      <c r="F53" s="6" t="n"/>
      <c r="G53" s="19" t="n"/>
      <c r="H53" s="19" t="n"/>
      <c r="I53" s="19" t="n"/>
      <c r="J53" s="18" t="n"/>
      <c r="K53" s="18" t="n"/>
      <c r="L53" s="6" t="n"/>
      <c r="M53" s="15">
        <f>IFERROR(VLOOKUP(L53,Listas!$DK$2:$DL$250,2,FALSE),"")</f>
        <v/>
      </c>
      <c r="N53" s="19" t="n"/>
      <c r="O53" s="20" t="n"/>
      <c r="P53" s="20" t="n"/>
      <c r="Q53" s="6" t="n"/>
      <c r="S53" s="17">
        <f>IF(NOT(OR(A53&lt;&gt;"",B53&lt;&gt;"",C53&lt;&gt;"",D53&lt;&gt;"",E53&lt;&gt;"",F53&lt;&gt;"",G53&lt;&gt;"",H53&lt;&gt;"",I53&lt;&gt;"",J53&lt;&gt;"",K53&lt;&gt;"",L53&lt;&gt;"",N53&lt;&gt;"",O53&lt;&gt;"",P53&lt;&gt;"",Q53&lt;&gt;"")),"",IF(NOT(AND(OR(A53="",AND(LEN(A53)=12,ISNUMBER(--A53))),OR(B53="",COUNTIF('2. Proyectos'!$A$5:$A$54,B53)&gt;0),OR(D53="",COUNTIF(Listas!$CA$2:$CA$56,D53)&gt;0),OR(E53="",AND(ISNUMBER(E53),E53&gt;0)),OR(F53="",COUNTIF(Listas!$K$2:$K$4,F53)&gt;0),OR(G53="",AND(ISNUMBER(G53),G53&gt;0)),OR(H53="",AND(ISNUMBER(H53),H53&gt;0)),OR(I53="",AND(ISNUMBER(I53),I53&gt;0)),OR(J53="",AND(ISNUMBER(J53),J53&gt;=2018,J53&lt;=2025)),OR(K53="",AND(ISNUMBER(K53),K53&gt;=1,K53&lt;=12)),OR(L53="",COUNTIF(Listas!$H$2:$H$250,L53)&gt;0),OR(N53="",AND(ISNUMBER(N53),N53&gt;0)),OR(O53="",AND(ISNUMBER(O53),O53&gt;=0)),OR(P53="",COUNTIF(Listas!$BC$2:$BC$3,P53)&gt;0))),"Dato inválido",IF(NOT(AND(A53&lt;&gt;"",B53&lt;&gt;"",C53&lt;&gt;"",E53&lt;&gt;"",F53&lt;&gt;"",G53&lt;&gt;"",H53&lt;&gt;"",J53&lt;&gt;"",K53&lt;&gt;"",L53&lt;&gt;"",N53&lt;&gt;"")),"Incompleta","OK")))</f>
        <v/>
      </c>
    </row>
    <row r="54">
      <c r="A54" s="13" t="n"/>
      <c r="B54" s="8" t="n"/>
      <c r="C54" s="8" t="n"/>
      <c r="D54" s="8" t="n"/>
      <c r="E54" s="14" t="n"/>
      <c r="F54" s="8" t="n"/>
      <c r="G54" s="14" t="n"/>
      <c r="H54" s="14" t="n"/>
      <c r="I54" s="14" t="n"/>
      <c r="J54" s="13" t="n"/>
      <c r="K54" s="13" t="n"/>
      <c r="L54" s="8" t="n"/>
      <c r="M54" s="15">
        <f>IFERROR(VLOOKUP(L54,Listas!$DK$2:$DL$250,2,FALSE),"")</f>
        <v/>
      </c>
      <c r="N54" s="14" t="n"/>
      <c r="O54" s="16" t="n"/>
      <c r="P54" s="16" t="n"/>
      <c r="Q54" s="8" t="n"/>
      <c r="S54" s="17">
        <f>IF(NOT(OR(A54&lt;&gt;"",B54&lt;&gt;"",C54&lt;&gt;"",D54&lt;&gt;"",E54&lt;&gt;"",F54&lt;&gt;"",G54&lt;&gt;"",H54&lt;&gt;"",I54&lt;&gt;"",J54&lt;&gt;"",K54&lt;&gt;"",L54&lt;&gt;"",N54&lt;&gt;"",O54&lt;&gt;"",P54&lt;&gt;"",Q54&lt;&gt;"")),"",IF(NOT(AND(OR(A54="",AND(LEN(A54)=12,ISNUMBER(--A54))),OR(B54="",COUNTIF('2. Proyectos'!$A$5:$A$54,B54)&gt;0),OR(D54="",COUNTIF(Listas!$CA$2:$CA$56,D54)&gt;0),OR(E54="",AND(ISNUMBER(E54),E54&gt;0)),OR(F54="",COUNTIF(Listas!$K$2:$K$4,F54)&gt;0),OR(G54="",AND(ISNUMBER(G54),G54&gt;0)),OR(H54="",AND(ISNUMBER(H54),H54&gt;0)),OR(I54="",AND(ISNUMBER(I54),I54&gt;0)),OR(J54="",AND(ISNUMBER(J54),J54&gt;=2018,J54&lt;=2025)),OR(K54="",AND(ISNUMBER(K54),K54&gt;=1,K54&lt;=12)),OR(L54="",COUNTIF(Listas!$H$2:$H$250,L54)&gt;0),OR(N54="",AND(ISNUMBER(N54),N54&gt;0)),OR(O54="",AND(ISNUMBER(O54),O54&gt;=0)),OR(P54="",COUNTIF(Listas!$BC$2:$BC$3,P54)&gt;0))),"Dato inválido",IF(NOT(AND(A54&lt;&gt;"",B54&lt;&gt;"",C54&lt;&gt;"",E54&lt;&gt;"",F54&lt;&gt;"",G54&lt;&gt;"",H54&lt;&gt;"",J54&lt;&gt;"",K54&lt;&gt;"",L54&lt;&gt;"",N54&lt;&gt;"")),"Incompleta","OK")))</f>
        <v/>
      </c>
    </row>
    <row r="55">
      <c r="A55" s="18" t="n"/>
      <c r="B55" s="6" t="n"/>
      <c r="C55" s="6" t="n"/>
      <c r="D55" s="6" t="n"/>
      <c r="E55" s="19" t="n"/>
      <c r="F55" s="6" t="n"/>
      <c r="G55" s="19" t="n"/>
      <c r="H55" s="19" t="n"/>
      <c r="I55" s="19" t="n"/>
      <c r="J55" s="18" t="n"/>
      <c r="K55" s="18" t="n"/>
      <c r="L55" s="6" t="n"/>
      <c r="M55" s="15">
        <f>IFERROR(VLOOKUP(L55,Listas!$DK$2:$DL$250,2,FALSE),"")</f>
        <v/>
      </c>
      <c r="N55" s="19" t="n"/>
      <c r="O55" s="20" t="n"/>
      <c r="P55" s="20" t="n"/>
      <c r="Q55" s="6" t="n"/>
      <c r="S55" s="17">
        <f>IF(NOT(OR(A55&lt;&gt;"",B55&lt;&gt;"",C55&lt;&gt;"",D55&lt;&gt;"",E55&lt;&gt;"",F55&lt;&gt;"",G55&lt;&gt;"",H55&lt;&gt;"",I55&lt;&gt;"",J55&lt;&gt;"",K55&lt;&gt;"",L55&lt;&gt;"",N55&lt;&gt;"",O55&lt;&gt;"",P55&lt;&gt;"",Q55&lt;&gt;"")),"",IF(NOT(AND(OR(A55="",AND(LEN(A55)=12,ISNUMBER(--A55))),OR(B55="",COUNTIF('2. Proyectos'!$A$5:$A$54,B55)&gt;0),OR(D55="",COUNTIF(Listas!$CA$2:$CA$56,D55)&gt;0),OR(E55="",AND(ISNUMBER(E55),E55&gt;0)),OR(F55="",COUNTIF(Listas!$K$2:$K$4,F55)&gt;0),OR(G55="",AND(ISNUMBER(G55),G55&gt;0)),OR(H55="",AND(ISNUMBER(H55),H55&gt;0)),OR(I55="",AND(ISNUMBER(I55),I55&gt;0)),OR(J55="",AND(ISNUMBER(J55),J55&gt;=2018,J55&lt;=2025)),OR(K55="",AND(ISNUMBER(K55),K55&gt;=1,K55&lt;=12)),OR(L55="",COUNTIF(Listas!$H$2:$H$250,L55)&gt;0),OR(N55="",AND(ISNUMBER(N55),N55&gt;0)),OR(O55="",AND(ISNUMBER(O55),O55&gt;=0)),OR(P55="",COUNTIF(Listas!$BC$2:$BC$3,P55)&gt;0))),"Dato inválido",IF(NOT(AND(A55&lt;&gt;"",B55&lt;&gt;"",C55&lt;&gt;"",E55&lt;&gt;"",F55&lt;&gt;"",G55&lt;&gt;"",H55&lt;&gt;"",J55&lt;&gt;"",K55&lt;&gt;"",L55&lt;&gt;"",N55&lt;&gt;"")),"Incompleta","OK")))</f>
        <v/>
      </c>
    </row>
    <row r="56">
      <c r="A56" s="13" t="n"/>
      <c r="B56" s="8" t="n"/>
      <c r="C56" s="8" t="n"/>
      <c r="D56" s="8" t="n"/>
      <c r="E56" s="14" t="n"/>
      <c r="F56" s="8" t="n"/>
      <c r="G56" s="14" t="n"/>
      <c r="H56" s="14" t="n"/>
      <c r="I56" s="14" t="n"/>
      <c r="J56" s="13" t="n"/>
      <c r="K56" s="13" t="n"/>
      <c r="L56" s="8" t="n"/>
      <c r="M56" s="15">
        <f>IFERROR(VLOOKUP(L56,Listas!$DK$2:$DL$250,2,FALSE),"")</f>
        <v/>
      </c>
      <c r="N56" s="14" t="n"/>
      <c r="O56" s="16" t="n"/>
      <c r="P56" s="16" t="n"/>
      <c r="Q56" s="8" t="n"/>
      <c r="S56" s="17">
        <f>IF(NOT(OR(A56&lt;&gt;"",B56&lt;&gt;"",C56&lt;&gt;"",D56&lt;&gt;"",E56&lt;&gt;"",F56&lt;&gt;"",G56&lt;&gt;"",H56&lt;&gt;"",I56&lt;&gt;"",J56&lt;&gt;"",K56&lt;&gt;"",L56&lt;&gt;"",N56&lt;&gt;"",O56&lt;&gt;"",P56&lt;&gt;"",Q56&lt;&gt;"")),"",IF(NOT(AND(OR(A56="",AND(LEN(A56)=12,ISNUMBER(--A56))),OR(B56="",COUNTIF('2. Proyectos'!$A$5:$A$54,B56)&gt;0),OR(D56="",COUNTIF(Listas!$CA$2:$CA$56,D56)&gt;0),OR(E56="",AND(ISNUMBER(E56),E56&gt;0)),OR(F56="",COUNTIF(Listas!$K$2:$K$4,F56)&gt;0),OR(G56="",AND(ISNUMBER(G56),G56&gt;0)),OR(H56="",AND(ISNUMBER(H56),H56&gt;0)),OR(I56="",AND(ISNUMBER(I56),I56&gt;0)),OR(J56="",AND(ISNUMBER(J56),J56&gt;=2018,J56&lt;=2025)),OR(K56="",AND(ISNUMBER(K56),K56&gt;=1,K56&lt;=12)),OR(L56="",COUNTIF(Listas!$H$2:$H$250,L56)&gt;0),OR(N56="",AND(ISNUMBER(N56),N56&gt;0)),OR(O56="",AND(ISNUMBER(O56),O56&gt;=0)),OR(P56="",COUNTIF(Listas!$BC$2:$BC$3,P56)&gt;0))),"Dato inválido",IF(NOT(AND(A56&lt;&gt;"",B56&lt;&gt;"",C56&lt;&gt;"",E56&lt;&gt;"",F56&lt;&gt;"",G56&lt;&gt;"",H56&lt;&gt;"",J56&lt;&gt;"",K56&lt;&gt;"",L56&lt;&gt;"",N56&lt;&gt;"")),"Incompleta","OK")))</f>
        <v/>
      </c>
    </row>
    <row r="57">
      <c r="A57" s="18" t="n"/>
      <c r="B57" s="6" t="n"/>
      <c r="C57" s="6" t="n"/>
      <c r="D57" s="6" t="n"/>
      <c r="E57" s="19" t="n"/>
      <c r="F57" s="6" t="n"/>
      <c r="G57" s="19" t="n"/>
      <c r="H57" s="19" t="n"/>
      <c r="I57" s="19" t="n"/>
      <c r="J57" s="18" t="n"/>
      <c r="K57" s="18" t="n"/>
      <c r="L57" s="6" t="n"/>
      <c r="M57" s="15">
        <f>IFERROR(VLOOKUP(L57,Listas!$DK$2:$DL$250,2,FALSE),"")</f>
        <v/>
      </c>
      <c r="N57" s="19" t="n"/>
      <c r="O57" s="20" t="n"/>
      <c r="P57" s="20" t="n"/>
      <c r="Q57" s="6" t="n"/>
      <c r="S57" s="17">
        <f>IF(NOT(OR(A57&lt;&gt;"",B57&lt;&gt;"",C57&lt;&gt;"",D57&lt;&gt;"",E57&lt;&gt;"",F57&lt;&gt;"",G57&lt;&gt;"",H57&lt;&gt;"",I57&lt;&gt;"",J57&lt;&gt;"",K57&lt;&gt;"",L57&lt;&gt;"",N57&lt;&gt;"",O57&lt;&gt;"",P57&lt;&gt;"",Q57&lt;&gt;"")),"",IF(NOT(AND(OR(A57="",AND(LEN(A57)=12,ISNUMBER(--A57))),OR(B57="",COUNTIF('2. Proyectos'!$A$5:$A$54,B57)&gt;0),OR(D57="",COUNTIF(Listas!$CA$2:$CA$56,D57)&gt;0),OR(E57="",AND(ISNUMBER(E57),E57&gt;0)),OR(F57="",COUNTIF(Listas!$K$2:$K$4,F57)&gt;0),OR(G57="",AND(ISNUMBER(G57),G57&gt;0)),OR(H57="",AND(ISNUMBER(H57),H57&gt;0)),OR(I57="",AND(ISNUMBER(I57),I57&gt;0)),OR(J57="",AND(ISNUMBER(J57),J57&gt;=2018,J57&lt;=2025)),OR(K57="",AND(ISNUMBER(K57),K57&gt;=1,K57&lt;=12)),OR(L57="",COUNTIF(Listas!$H$2:$H$250,L57)&gt;0),OR(N57="",AND(ISNUMBER(N57),N57&gt;0)),OR(O57="",AND(ISNUMBER(O57),O57&gt;=0)),OR(P57="",COUNTIF(Listas!$BC$2:$BC$3,P57)&gt;0))),"Dato inválido",IF(NOT(AND(A57&lt;&gt;"",B57&lt;&gt;"",C57&lt;&gt;"",E57&lt;&gt;"",F57&lt;&gt;"",G57&lt;&gt;"",H57&lt;&gt;"",J57&lt;&gt;"",K57&lt;&gt;"",L57&lt;&gt;"",N57&lt;&gt;"")),"Incompleta","OK")))</f>
        <v/>
      </c>
    </row>
    <row r="58">
      <c r="A58" s="13" t="n"/>
      <c r="B58" s="8" t="n"/>
      <c r="C58" s="8" t="n"/>
      <c r="D58" s="8" t="n"/>
      <c r="E58" s="14" t="n"/>
      <c r="F58" s="8" t="n"/>
      <c r="G58" s="14" t="n"/>
      <c r="H58" s="14" t="n"/>
      <c r="I58" s="14" t="n"/>
      <c r="J58" s="13" t="n"/>
      <c r="K58" s="13" t="n"/>
      <c r="L58" s="8" t="n"/>
      <c r="M58" s="15">
        <f>IFERROR(VLOOKUP(L58,Listas!$DK$2:$DL$250,2,FALSE),"")</f>
        <v/>
      </c>
      <c r="N58" s="14" t="n"/>
      <c r="O58" s="16" t="n"/>
      <c r="P58" s="16" t="n"/>
      <c r="Q58" s="8" t="n"/>
      <c r="S58" s="17">
        <f>IF(NOT(OR(A58&lt;&gt;"",B58&lt;&gt;"",C58&lt;&gt;"",D58&lt;&gt;"",E58&lt;&gt;"",F58&lt;&gt;"",G58&lt;&gt;"",H58&lt;&gt;"",I58&lt;&gt;"",J58&lt;&gt;"",K58&lt;&gt;"",L58&lt;&gt;"",N58&lt;&gt;"",O58&lt;&gt;"",P58&lt;&gt;"",Q58&lt;&gt;"")),"",IF(NOT(AND(OR(A58="",AND(LEN(A58)=12,ISNUMBER(--A58))),OR(B58="",COUNTIF('2. Proyectos'!$A$5:$A$54,B58)&gt;0),OR(D58="",COUNTIF(Listas!$CA$2:$CA$56,D58)&gt;0),OR(E58="",AND(ISNUMBER(E58),E58&gt;0)),OR(F58="",COUNTIF(Listas!$K$2:$K$4,F58)&gt;0),OR(G58="",AND(ISNUMBER(G58),G58&gt;0)),OR(H58="",AND(ISNUMBER(H58),H58&gt;0)),OR(I58="",AND(ISNUMBER(I58),I58&gt;0)),OR(J58="",AND(ISNUMBER(J58),J58&gt;=2018,J58&lt;=2025)),OR(K58="",AND(ISNUMBER(K58),K58&gt;=1,K58&lt;=12)),OR(L58="",COUNTIF(Listas!$H$2:$H$250,L58)&gt;0),OR(N58="",AND(ISNUMBER(N58),N58&gt;0)),OR(O58="",AND(ISNUMBER(O58),O58&gt;=0)),OR(P58="",COUNTIF(Listas!$BC$2:$BC$3,P58)&gt;0))),"Dato inválido",IF(NOT(AND(A58&lt;&gt;"",B58&lt;&gt;"",C58&lt;&gt;"",E58&lt;&gt;"",F58&lt;&gt;"",G58&lt;&gt;"",H58&lt;&gt;"",J58&lt;&gt;"",K58&lt;&gt;"",L58&lt;&gt;"",N58&lt;&gt;"")),"Incompleta","OK")))</f>
        <v/>
      </c>
    </row>
    <row r="59">
      <c r="A59" s="18" t="n"/>
      <c r="B59" s="6" t="n"/>
      <c r="C59" s="6" t="n"/>
      <c r="D59" s="6" t="n"/>
      <c r="E59" s="19" t="n"/>
      <c r="F59" s="6" t="n"/>
      <c r="G59" s="19" t="n"/>
      <c r="H59" s="19" t="n"/>
      <c r="I59" s="19" t="n"/>
      <c r="J59" s="18" t="n"/>
      <c r="K59" s="18" t="n"/>
      <c r="L59" s="6" t="n"/>
      <c r="M59" s="15">
        <f>IFERROR(VLOOKUP(L59,Listas!$DK$2:$DL$250,2,FALSE),"")</f>
        <v/>
      </c>
      <c r="N59" s="19" t="n"/>
      <c r="O59" s="20" t="n"/>
      <c r="P59" s="20" t="n"/>
      <c r="Q59" s="6" t="n"/>
      <c r="S59" s="17">
        <f>IF(NOT(OR(A59&lt;&gt;"",B59&lt;&gt;"",C59&lt;&gt;"",D59&lt;&gt;"",E59&lt;&gt;"",F59&lt;&gt;"",G59&lt;&gt;"",H59&lt;&gt;"",I59&lt;&gt;"",J59&lt;&gt;"",K59&lt;&gt;"",L59&lt;&gt;"",N59&lt;&gt;"",O59&lt;&gt;"",P59&lt;&gt;"",Q59&lt;&gt;"")),"",IF(NOT(AND(OR(A59="",AND(LEN(A59)=12,ISNUMBER(--A59))),OR(B59="",COUNTIF('2. Proyectos'!$A$5:$A$54,B59)&gt;0),OR(D59="",COUNTIF(Listas!$CA$2:$CA$56,D59)&gt;0),OR(E59="",AND(ISNUMBER(E59),E59&gt;0)),OR(F59="",COUNTIF(Listas!$K$2:$K$4,F59)&gt;0),OR(G59="",AND(ISNUMBER(G59),G59&gt;0)),OR(H59="",AND(ISNUMBER(H59),H59&gt;0)),OR(I59="",AND(ISNUMBER(I59),I59&gt;0)),OR(J59="",AND(ISNUMBER(J59),J59&gt;=2018,J59&lt;=2025)),OR(K59="",AND(ISNUMBER(K59),K59&gt;=1,K59&lt;=12)),OR(L59="",COUNTIF(Listas!$H$2:$H$250,L59)&gt;0),OR(N59="",AND(ISNUMBER(N59),N59&gt;0)),OR(O59="",AND(ISNUMBER(O59),O59&gt;=0)),OR(P59="",COUNTIF(Listas!$BC$2:$BC$3,P59)&gt;0))),"Dato inválido",IF(NOT(AND(A59&lt;&gt;"",B59&lt;&gt;"",C59&lt;&gt;"",E59&lt;&gt;"",F59&lt;&gt;"",G59&lt;&gt;"",H59&lt;&gt;"",J59&lt;&gt;"",K59&lt;&gt;"",L59&lt;&gt;"",N59&lt;&gt;"")),"Incompleta","OK")))</f>
        <v/>
      </c>
    </row>
    <row r="60">
      <c r="A60" s="13" t="n"/>
      <c r="B60" s="8" t="n"/>
      <c r="C60" s="8" t="n"/>
      <c r="D60" s="8" t="n"/>
      <c r="E60" s="14" t="n"/>
      <c r="F60" s="8" t="n"/>
      <c r="G60" s="14" t="n"/>
      <c r="H60" s="14" t="n"/>
      <c r="I60" s="14" t="n"/>
      <c r="J60" s="13" t="n"/>
      <c r="K60" s="13" t="n"/>
      <c r="L60" s="8" t="n"/>
      <c r="M60" s="15">
        <f>IFERROR(VLOOKUP(L60,Listas!$DK$2:$DL$250,2,FALSE),"")</f>
        <v/>
      </c>
      <c r="N60" s="14" t="n"/>
      <c r="O60" s="16" t="n"/>
      <c r="P60" s="16" t="n"/>
      <c r="Q60" s="8" t="n"/>
      <c r="S60" s="17">
        <f>IF(NOT(OR(A60&lt;&gt;"",B60&lt;&gt;"",C60&lt;&gt;"",D60&lt;&gt;"",E60&lt;&gt;"",F60&lt;&gt;"",G60&lt;&gt;"",H60&lt;&gt;"",I60&lt;&gt;"",J60&lt;&gt;"",K60&lt;&gt;"",L60&lt;&gt;"",N60&lt;&gt;"",O60&lt;&gt;"",P60&lt;&gt;"",Q60&lt;&gt;"")),"",IF(NOT(AND(OR(A60="",AND(LEN(A60)=12,ISNUMBER(--A60))),OR(B60="",COUNTIF('2. Proyectos'!$A$5:$A$54,B60)&gt;0),OR(D60="",COUNTIF(Listas!$CA$2:$CA$56,D60)&gt;0),OR(E60="",AND(ISNUMBER(E60),E60&gt;0)),OR(F60="",COUNTIF(Listas!$K$2:$K$4,F60)&gt;0),OR(G60="",AND(ISNUMBER(G60),G60&gt;0)),OR(H60="",AND(ISNUMBER(H60),H60&gt;0)),OR(I60="",AND(ISNUMBER(I60),I60&gt;0)),OR(J60="",AND(ISNUMBER(J60),J60&gt;=2018,J60&lt;=2025)),OR(K60="",AND(ISNUMBER(K60),K60&gt;=1,K60&lt;=12)),OR(L60="",COUNTIF(Listas!$H$2:$H$250,L60)&gt;0),OR(N60="",AND(ISNUMBER(N60),N60&gt;0)),OR(O60="",AND(ISNUMBER(O60),O60&gt;=0)),OR(P60="",COUNTIF(Listas!$BC$2:$BC$3,P60)&gt;0))),"Dato inválido",IF(NOT(AND(A60&lt;&gt;"",B60&lt;&gt;"",C60&lt;&gt;"",E60&lt;&gt;"",F60&lt;&gt;"",G60&lt;&gt;"",H60&lt;&gt;"",J60&lt;&gt;"",K60&lt;&gt;"",L60&lt;&gt;"",N60&lt;&gt;"")),"Incompleta","OK")))</f>
        <v/>
      </c>
    </row>
    <row r="61">
      <c r="A61" s="18" t="n"/>
      <c r="B61" s="6" t="n"/>
      <c r="C61" s="6" t="n"/>
      <c r="D61" s="6" t="n"/>
      <c r="E61" s="19" t="n"/>
      <c r="F61" s="6" t="n"/>
      <c r="G61" s="19" t="n"/>
      <c r="H61" s="19" t="n"/>
      <c r="I61" s="19" t="n"/>
      <c r="J61" s="18" t="n"/>
      <c r="K61" s="18" t="n"/>
      <c r="L61" s="6" t="n"/>
      <c r="M61" s="15">
        <f>IFERROR(VLOOKUP(L61,Listas!$DK$2:$DL$250,2,FALSE),"")</f>
        <v/>
      </c>
      <c r="N61" s="19" t="n"/>
      <c r="O61" s="20" t="n"/>
      <c r="P61" s="20" t="n"/>
      <c r="Q61" s="6" t="n"/>
      <c r="S61" s="17">
        <f>IF(NOT(OR(A61&lt;&gt;"",B61&lt;&gt;"",C61&lt;&gt;"",D61&lt;&gt;"",E61&lt;&gt;"",F61&lt;&gt;"",G61&lt;&gt;"",H61&lt;&gt;"",I61&lt;&gt;"",J61&lt;&gt;"",K61&lt;&gt;"",L61&lt;&gt;"",N61&lt;&gt;"",O61&lt;&gt;"",P61&lt;&gt;"",Q61&lt;&gt;"")),"",IF(NOT(AND(OR(A61="",AND(LEN(A61)=12,ISNUMBER(--A61))),OR(B61="",COUNTIF('2. Proyectos'!$A$5:$A$54,B61)&gt;0),OR(D61="",COUNTIF(Listas!$CA$2:$CA$56,D61)&gt;0),OR(E61="",AND(ISNUMBER(E61),E61&gt;0)),OR(F61="",COUNTIF(Listas!$K$2:$K$4,F61)&gt;0),OR(G61="",AND(ISNUMBER(G61),G61&gt;0)),OR(H61="",AND(ISNUMBER(H61),H61&gt;0)),OR(I61="",AND(ISNUMBER(I61),I61&gt;0)),OR(J61="",AND(ISNUMBER(J61),J61&gt;=2018,J61&lt;=2025)),OR(K61="",AND(ISNUMBER(K61),K61&gt;=1,K61&lt;=12)),OR(L61="",COUNTIF(Listas!$H$2:$H$250,L61)&gt;0),OR(N61="",AND(ISNUMBER(N61),N61&gt;0)),OR(O61="",AND(ISNUMBER(O61),O61&gt;=0)),OR(P61="",COUNTIF(Listas!$BC$2:$BC$3,P61)&gt;0))),"Dato inválido",IF(NOT(AND(A61&lt;&gt;"",B61&lt;&gt;"",C61&lt;&gt;"",E61&lt;&gt;"",F61&lt;&gt;"",G61&lt;&gt;"",H61&lt;&gt;"",J61&lt;&gt;"",K61&lt;&gt;"",L61&lt;&gt;"",N61&lt;&gt;"")),"Incompleta","OK")))</f>
        <v/>
      </c>
    </row>
    <row r="62">
      <c r="A62" s="13" t="n"/>
      <c r="B62" s="8" t="n"/>
      <c r="C62" s="8" t="n"/>
      <c r="D62" s="8" t="n"/>
      <c r="E62" s="14" t="n"/>
      <c r="F62" s="8" t="n"/>
      <c r="G62" s="14" t="n"/>
      <c r="H62" s="14" t="n"/>
      <c r="I62" s="14" t="n"/>
      <c r="J62" s="13" t="n"/>
      <c r="K62" s="13" t="n"/>
      <c r="L62" s="8" t="n"/>
      <c r="M62" s="15">
        <f>IFERROR(VLOOKUP(L62,Listas!$DK$2:$DL$250,2,FALSE),"")</f>
        <v/>
      </c>
      <c r="N62" s="14" t="n"/>
      <c r="O62" s="16" t="n"/>
      <c r="P62" s="16" t="n"/>
      <c r="Q62" s="8" t="n"/>
      <c r="S62" s="17">
        <f>IF(NOT(OR(A62&lt;&gt;"",B62&lt;&gt;"",C62&lt;&gt;"",D62&lt;&gt;"",E62&lt;&gt;"",F62&lt;&gt;"",G62&lt;&gt;"",H62&lt;&gt;"",I62&lt;&gt;"",J62&lt;&gt;"",K62&lt;&gt;"",L62&lt;&gt;"",N62&lt;&gt;"",O62&lt;&gt;"",P62&lt;&gt;"",Q62&lt;&gt;"")),"",IF(NOT(AND(OR(A62="",AND(LEN(A62)=12,ISNUMBER(--A62))),OR(B62="",COUNTIF('2. Proyectos'!$A$5:$A$54,B62)&gt;0),OR(D62="",COUNTIF(Listas!$CA$2:$CA$56,D62)&gt;0),OR(E62="",AND(ISNUMBER(E62),E62&gt;0)),OR(F62="",COUNTIF(Listas!$K$2:$K$4,F62)&gt;0),OR(G62="",AND(ISNUMBER(G62),G62&gt;0)),OR(H62="",AND(ISNUMBER(H62),H62&gt;0)),OR(I62="",AND(ISNUMBER(I62),I62&gt;0)),OR(J62="",AND(ISNUMBER(J62),J62&gt;=2018,J62&lt;=2025)),OR(K62="",AND(ISNUMBER(K62),K62&gt;=1,K62&lt;=12)),OR(L62="",COUNTIF(Listas!$H$2:$H$250,L62)&gt;0),OR(N62="",AND(ISNUMBER(N62),N62&gt;0)),OR(O62="",AND(ISNUMBER(O62),O62&gt;=0)),OR(P62="",COUNTIF(Listas!$BC$2:$BC$3,P62)&gt;0))),"Dato inválido",IF(NOT(AND(A62&lt;&gt;"",B62&lt;&gt;"",C62&lt;&gt;"",E62&lt;&gt;"",F62&lt;&gt;"",G62&lt;&gt;"",H62&lt;&gt;"",J62&lt;&gt;"",K62&lt;&gt;"",L62&lt;&gt;"",N62&lt;&gt;"")),"Incompleta","OK")))</f>
        <v/>
      </c>
    </row>
    <row r="63">
      <c r="A63" s="18" t="n"/>
      <c r="B63" s="6" t="n"/>
      <c r="C63" s="6" t="n"/>
      <c r="D63" s="6" t="n"/>
      <c r="E63" s="19" t="n"/>
      <c r="F63" s="6" t="n"/>
      <c r="G63" s="19" t="n"/>
      <c r="H63" s="19" t="n"/>
      <c r="I63" s="19" t="n"/>
      <c r="J63" s="18" t="n"/>
      <c r="K63" s="18" t="n"/>
      <c r="L63" s="6" t="n"/>
      <c r="M63" s="15">
        <f>IFERROR(VLOOKUP(L63,Listas!$DK$2:$DL$250,2,FALSE),"")</f>
        <v/>
      </c>
      <c r="N63" s="19" t="n"/>
      <c r="O63" s="20" t="n"/>
      <c r="P63" s="20" t="n"/>
      <c r="Q63" s="6" t="n"/>
      <c r="S63" s="17">
        <f>IF(NOT(OR(A63&lt;&gt;"",B63&lt;&gt;"",C63&lt;&gt;"",D63&lt;&gt;"",E63&lt;&gt;"",F63&lt;&gt;"",G63&lt;&gt;"",H63&lt;&gt;"",I63&lt;&gt;"",J63&lt;&gt;"",K63&lt;&gt;"",L63&lt;&gt;"",N63&lt;&gt;"",O63&lt;&gt;"",P63&lt;&gt;"",Q63&lt;&gt;"")),"",IF(NOT(AND(OR(A63="",AND(LEN(A63)=12,ISNUMBER(--A63))),OR(B63="",COUNTIF('2. Proyectos'!$A$5:$A$54,B63)&gt;0),OR(D63="",COUNTIF(Listas!$CA$2:$CA$56,D63)&gt;0),OR(E63="",AND(ISNUMBER(E63),E63&gt;0)),OR(F63="",COUNTIF(Listas!$K$2:$K$4,F63)&gt;0),OR(G63="",AND(ISNUMBER(G63),G63&gt;0)),OR(H63="",AND(ISNUMBER(H63),H63&gt;0)),OR(I63="",AND(ISNUMBER(I63),I63&gt;0)),OR(J63="",AND(ISNUMBER(J63),J63&gt;=2018,J63&lt;=2025)),OR(K63="",AND(ISNUMBER(K63),K63&gt;=1,K63&lt;=12)),OR(L63="",COUNTIF(Listas!$H$2:$H$250,L63)&gt;0),OR(N63="",AND(ISNUMBER(N63),N63&gt;0)),OR(O63="",AND(ISNUMBER(O63),O63&gt;=0)),OR(P63="",COUNTIF(Listas!$BC$2:$BC$3,P63)&gt;0))),"Dato inválido",IF(NOT(AND(A63&lt;&gt;"",B63&lt;&gt;"",C63&lt;&gt;"",E63&lt;&gt;"",F63&lt;&gt;"",G63&lt;&gt;"",H63&lt;&gt;"",J63&lt;&gt;"",K63&lt;&gt;"",L63&lt;&gt;"",N63&lt;&gt;"")),"Incompleta","OK")))</f>
        <v/>
      </c>
    </row>
    <row r="64">
      <c r="A64" s="13" t="n"/>
      <c r="B64" s="8" t="n"/>
      <c r="C64" s="8" t="n"/>
      <c r="D64" s="8" t="n"/>
      <c r="E64" s="14" t="n"/>
      <c r="F64" s="8" t="n"/>
      <c r="G64" s="14" t="n"/>
      <c r="H64" s="14" t="n"/>
      <c r="I64" s="14" t="n"/>
      <c r="J64" s="13" t="n"/>
      <c r="K64" s="13" t="n"/>
      <c r="L64" s="8" t="n"/>
      <c r="M64" s="15">
        <f>IFERROR(VLOOKUP(L64,Listas!$DK$2:$DL$250,2,FALSE),"")</f>
        <v/>
      </c>
      <c r="N64" s="14" t="n"/>
      <c r="O64" s="16" t="n"/>
      <c r="P64" s="16" t="n"/>
      <c r="Q64" s="8" t="n"/>
      <c r="S64" s="17">
        <f>IF(NOT(OR(A64&lt;&gt;"",B64&lt;&gt;"",C64&lt;&gt;"",D64&lt;&gt;"",E64&lt;&gt;"",F64&lt;&gt;"",G64&lt;&gt;"",H64&lt;&gt;"",I64&lt;&gt;"",J64&lt;&gt;"",K64&lt;&gt;"",L64&lt;&gt;"",N64&lt;&gt;"",O64&lt;&gt;"",P64&lt;&gt;"",Q64&lt;&gt;"")),"",IF(NOT(AND(OR(A64="",AND(LEN(A64)=12,ISNUMBER(--A64))),OR(B64="",COUNTIF('2. Proyectos'!$A$5:$A$54,B64)&gt;0),OR(D64="",COUNTIF(Listas!$CA$2:$CA$56,D64)&gt;0),OR(E64="",AND(ISNUMBER(E64),E64&gt;0)),OR(F64="",COUNTIF(Listas!$K$2:$K$4,F64)&gt;0),OR(G64="",AND(ISNUMBER(G64),G64&gt;0)),OR(H64="",AND(ISNUMBER(H64),H64&gt;0)),OR(I64="",AND(ISNUMBER(I64),I64&gt;0)),OR(J64="",AND(ISNUMBER(J64),J64&gt;=2018,J64&lt;=2025)),OR(K64="",AND(ISNUMBER(K64),K64&gt;=1,K64&lt;=12)),OR(L64="",COUNTIF(Listas!$H$2:$H$250,L64)&gt;0),OR(N64="",AND(ISNUMBER(N64),N64&gt;0)),OR(O64="",AND(ISNUMBER(O64),O64&gt;=0)),OR(P64="",COUNTIF(Listas!$BC$2:$BC$3,P64)&gt;0))),"Dato inválido",IF(NOT(AND(A64&lt;&gt;"",B64&lt;&gt;"",C64&lt;&gt;"",E64&lt;&gt;"",F64&lt;&gt;"",G64&lt;&gt;"",H64&lt;&gt;"",J64&lt;&gt;"",K64&lt;&gt;"",L64&lt;&gt;"",N64&lt;&gt;"")),"Incompleta","OK")))</f>
        <v/>
      </c>
    </row>
    <row r="65">
      <c r="A65" s="18" t="n"/>
      <c r="B65" s="6" t="n"/>
      <c r="C65" s="6" t="n"/>
      <c r="D65" s="6" t="n"/>
      <c r="E65" s="19" t="n"/>
      <c r="F65" s="6" t="n"/>
      <c r="G65" s="19" t="n"/>
      <c r="H65" s="19" t="n"/>
      <c r="I65" s="19" t="n"/>
      <c r="J65" s="18" t="n"/>
      <c r="K65" s="18" t="n"/>
      <c r="L65" s="6" t="n"/>
      <c r="M65" s="15">
        <f>IFERROR(VLOOKUP(L65,Listas!$DK$2:$DL$250,2,FALSE),"")</f>
        <v/>
      </c>
      <c r="N65" s="19" t="n"/>
      <c r="O65" s="20" t="n"/>
      <c r="P65" s="20" t="n"/>
      <c r="Q65" s="6" t="n"/>
      <c r="S65" s="17">
        <f>IF(NOT(OR(A65&lt;&gt;"",B65&lt;&gt;"",C65&lt;&gt;"",D65&lt;&gt;"",E65&lt;&gt;"",F65&lt;&gt;"",G65&lt;&gt;"",H65&lt;&gt;"",I65&lt;&gt;"",J65&lt;&gt;"",K65&lt;&gt;"",L65&lt;&gt;"",N65&lt;&gt;"",O65&lt;&gt;"",P65&lt;&gt;"",Q65&lt;&gt;"")),"",IF(NOT(AND(OR(A65="",AND(LEN(A65)=12,ISNUMBER(--A65))),OR(B65="",COUNTIF('2. Proyectos'!$A$5:$A$54,B65)&gt;0),OR(D65="",COUNTIF(Listas!$CA$2:$CA$56,D65)&gt;0),OR(E65="",AND(ISNUMBER(E65),E65&gt;0)),OR(F65="",COUNTIF(Listas!$K$2:$K$4,F65)&gt;0),OR(G65="",AND(ISNUMBER(G65),G65&gt;0)),OR(H65="",AND(ISNUMBER(H65),H65&gt;0)),OR(I65="",AND(ISNUMBER(I65),I65&gt;0)),OR(J65="",AND(ISNUMBER(J65),J65&gt;=2018,J65&lt;=2025)),OR(K65="",AND(ISNUMBER(K65),K65&gt;=1,K65&lt;=12)),OR(L65="",COUNTIF(Listas!$H$2:$H$250,L65)&gt;0),OR(N65="",AND(ISNUMBER(N65),N65&gt;0)),OR(O65="",AND(ISNUMBER(O65),O65&gt;=0)),OR(P65="",COUNTIF(Listas!$BC$2:$BC$3,P65)&gt;0))),"Dato inválido",IF(NOT(AND(A65&lt;&gt;"",B65&lt;&gt;"",C65&lt;&gt;"",E65&lt;&gt;"",F65&lt;&gt;"",G65&lt;&gt;"",H65&lt;&gt;"",J65&lt;&gt;"",K65&lt;&gt;"",L65&lt;&gt;"",N65&lt;&gt;"")),"Incompleta","OK")))</f>
        <v/>
      </c>
    </row>
    <row r="66">
      <c r="A66" s="13" t="n"/>
      <c r="B66" s="8" t="n"/>
      <c r="C66" s="8" t="n"/>
      <c r="D66" s="8" t="n"/>
      <c r="E66" s="14" t="n"/>
      <c r="F66" s="8" t="n"/>
      <c r="G66" s="14" t="n"/>
      <c r="H66" s="14" t="n"/>
      <c r="I66" s="14" t="n"/>
      <c r="J66" s="13" t="n"/>
      <c r="K66" s="13" t="n"/>
      <c r="L66" s="8" t="n"/>
      <c r="M66" s="15">
        <f>IFERROR(VLOOKUP(L66,Listas!$DK$2:$DL$250,2,FALSE),"")</f>
        <v/>
      </c>
      <c r="N66" s="14" t="n"/>
      <c r="O66" s="16" t="n"/>
      <c r="P66" s="16" t="n"/>
      <c r="Q66" s="8" t="n"/>
      <c r="S66" s="17">
        <f>IF(NOT(OR(A66&lt;&gt;"",B66&lt;&gt;"",C66&lt;&gt;"",D66&lt;&gt;"",E66&lt;&gt;"",F66&lt;&gt;"",G66&lt;&gt;"",H66&lt;&gt;"",I66&lt;&gt;"",J66&lt;&gt;"",K66&lt;&gt;"",L66&lt;&gt;"",N66&lt;&gt;"",O66&lt;&gt;"",P66&lt;&gt;"",Q66&lt;&gt;"")),"",IF(NOT(AND(OR(A66="",AND(LEN(A66)=12,ISNUMBER(--A66))),OR(B66="",COUNTIF('2. Proyectos'!$A$5:$A$54,B66)&gt;0),OR(D66="",COUNTIF(Listas!$CA$2:$CA$56,D66)&gt;0),OR(E66="",AND(ISNUMBER(E66),E66&gt;0)),OR(F66="",COUNTIF(Listas!$K$2:$K$4,F66)&gt;0),OR(G66="",AND(ISNUMBER(G66),G66&gt;0)),OR(H66="",AND(ISNUMBER(H66),H66&gt;0)),OR(I66="",AND(ISNUMBER(I66),I66&gt;0)),OR(J66="",AND(ISNUMBER(J66),J66&gt;=2018,J66&lt;=2025)),OR(K66="",AND(ISNUMBER(K66),K66&gt;=1,K66&lt;=12)),OR(L66="",COUNTIF(Listas!$H$2:$H$250,L66)&gt;0),OR(N66="",AND(ISNUMBER(N66),N66&gt;0)),OR(O66="",AND(ISNUMBER(O66),O66&gt;=0)),OR(P66="",COUNTIF(Listas!$BC$2:$BC$3,P66)&gt;0))),"Dato inválido",IF(NOT(AND(A66&lt;&gt;"",B66&lt;&gt;"",C66&lt;&gt;"",E66&lt;&gt;"",F66&lt;&gt;"",G66&lt;&gt;"",H66&lt;&gt;"",J66&lt;&gt;"",K66&lt;&gt;"",L66&lt;&gt;"",N66&lt;&gt;"")),"Incompleta","OK")))</f>
        <v/>
      </c>
    </row>
    <row r="67">
      <c r="A67" s="18" t="n"/>
      <c r="B67" s="6" t="n"/>
      <c r="C67" s="6" t="n"/>
      <c r="D67" s="6" t="n"/>
      <c r="E67" s="19" t="n"/>
      <c r="F67" s="6" t="n"/>
      <c r="G67" s="19" t="n"/>
      <c r="H67" s="19" t="n"/>
      <c r="I67" s="19" t="n"/>
      <c r="J67" s="18" t="n"/>
      <c r="K67" s="18" t="n"/>
      <c r="L67" s="6" t="n"/>
      <c r="M67" s="15">
        <f>IFERROR(VLOOKUP(L67,Listas!$DK$2:$DL$250,2,FALSE),"")</f>
        <v/>
      </c>
      <c r="N67" s="19" t="n"/>
      <c r="O67" s="20" t="n"/>
      <c r="P67" s="20" t="n"/>
      <c r="Q67" s="6" t="n"/>
      <c r="S67" s="17">
        <f>IF(NOT(OR(A67&lt;&gt;"",B67&lt;&gt;"",C67&lt;&gt;"",D67&lt;&gt;"",E67&lt;&gt;"",F67&lt;&gt;"",G67&lt;&gt;"",H67&lt;&gt;"",I67&lt;&gt;"",J67&lt;&gt;"",K67&lt;&gt;"",L67&lt;&gt;"",N67&lt;&gt;"",O67&lt;&gt;"",P67&lt;&gt;"",Q67&lt;&gt;"")),"",IF(NOT(AND(OR(A67="",AND(LEN(A67)=12,ISNUMBER(--A67))),OR(B67="",COUNTIF('2. Proyectos'!$A$5:$A$54,B67)&gt;0),OR(D67="",COUNTIF(Listas!$CA$2:$CA$56,D67)&gt;0),OR(E67="",AND(ISNUMBER(E67),E67&gt;0)),OR(F67="",COUNTIF(Listas!$K$2:$K$4,F67)&gt;0),OR(G67="",AND(ISNUMBER(G67),G67&gt;0)),OR(H67="",AND(ISNUMBER(H67),H67&gt;0)),OR(I67="",AND(ISNUMBER(I67),I67&gt;0)),OR(J67="",AND(ISNUMBER(J67),J67&gt;=2018,J67&lt;=2025)),OR(K67="",AND(ISNUMBER(K67),K67&gt;=1,K67&lt;=12)),OR(L67="",COUNTIF(Listas!$H$2:$H$250,L67)&gt;0),OR(N67="",AND(ISNUMBER(N67),N67&gt;0)),OR(O67="",AND(ISNUMBER(O67),O67&gt;=0)),OR(P67="",COUNTIF(Listas!$BC$2:$BC$3,P67)&gt;0))),"Dato inválido",IF(NOT(AND(A67&lt;&gt;"",B67&lt;&gt;"",C67&lt;&gt;"",E67&lt;&gt;"",F67&lt;&gt;"",G67&lt;&gt;"",H67&lt;&gt;"",J67&lt;&gt;"",K67&lt;&gt;"",L67&lt;&gt;"",N67&lt;&gt;"")),"Incompleta","OK")))</f>
        <v/>
      </c>
    </row>
    <row r="68">
      <c r="A68" s="13" t="n"/>
      <c r="B68" s="8" t="n"/>
      <c r="C68" s="8" t="n"/>
      <c r="D68" s="8" t="n"/>
      <c r="E68" s="14" t="n"/>
      <c r="F68" s="8" t="n"/>
      <c r="G68" s="14" t="n"/>
      <c r="H68" s="14" t="n"/>
      <c r="I68" s="14" t="n"/>
      <c r="J68" s="13" t="n"/>
      <c r="K68" s="13" t="n"/>
      <c r="L68" s="8" t="n"/>
      <c r="M68" s="15">
        <f>IFERROR(VLOOKUP(L68,Listas!$DK$2:$DL$250,2,FALSE),"")</f>
        <v/>
      </c>
      <c r="N68" s="14" t="n"/>
      <c r="O68" s="16" t="n"/>
      <c r="P68" s="16" t="n"/>
      <c r="Q68" s="8" t="n"/>
      <c r="S68" s="17">
        <f>IF(NOT(OR(A68&lt;&gt;"",B68&lt;&gt;"",C68&lt;&gt;"",D68&lt;&gt;"",E68&lt;&gt;"",F68&lt;&gt;"",G68&lt;&gt;"",H68&lt;&gt;"",I68&lt;&gt;"",J68&lt;&gt;"",K68&lt;&gt;"",L68&lt;&gt;"",N68&lt;&gt;"",O68&lt;&gt;"",P68&lt;&gt;"",Q68&lt;&gt;"")),"",IF(NOT(AND(OR(A68="",AND(LEN(A68)=12,ISNUMBER(--A68))),OR(B68="",COUNTIF('2. Proyectos'!$A$5:$A$54,B68)&gt;0),OR(D68="",COUNTIF(Listas!$CA$2:$CA$56,D68)&gt;0),OR(E68="",AND(ISNUMBER(E68),E68&gt;0)),OR(F68="",COUNTIF(Listas!$K$2:$K$4,F68)&gt;0),OR(G68="",AND(ISNUMBER(G68),G68&gt;0)),OR(H68="",AND(ISNUMBER(H68),H68&gt;0)),OR(I68="",AND(ISNUMBER(I68),I68&gt;0)),OR(J68="",AND(ISNUMBER(J68),J68&gt;=2018,J68&lt;=2025)),OR(K68="",AND(ISNUMBER(K68),K68&gt;=1,K68&lt;=12)),OR(L68="",COUNTIF(Listas!$H$2:$H$250,L68)&gt;0),OR(N68="",AND(ISNUMBER(N68),N68&gt;0)),OR(O68="",AND(ISNUMBER(O68),O68&gt;=0)),OR(P68="",COUNTIF(Listas!$BC$2:$BC$3,P68)&gt;0))),"Dato inválido",IF(NOT(AND(A68&lt;&gt;"",B68&lt;&gt;"",C68&lt;&gt;"",E68&lt;&gt;"",F68&lt;&gt;"",G68&lt;&gt;"",H68&lt;&gt;"",J68&lt;&gt;"",K68&lt;&gt;"",L68&lt;&gt;"",N68&lt;&gt;"")),"Incompleta","OK")))</f>
        <v/>
      </c>
    </row>
    <row r="69">
      <c r="A69" s="18" t="n"/>
      <c r="B69" s="6" t="n"/>
      <c r="C69" s="6" t="n"/>
      <c r="D69" s="6" t="n"/>
      <c r="E69" s="19" t="n"/>
      <c r="F69" s="6" t="n"/>
      <c r="G69" s="19" t="n"/>
      <c r="H69" s="19" t="n"/>
      <c r="I69" s="19" t="n"/>
      <c r="J69" s="18" t="n"/>
      <c r="K69" s="18" t="n"/>
      <c r="L69" s="6" t="n"/>
      <c r="M69" s="15">
        <f>IFERROR(VLOOKUP(L69,Listas!$DK$2:$DL$250,2,FALSE),"")</f>
        <v/>
      </c>
      <c r="N69" s="19" t="n"/>
      <c r="O69" s="20" t="n"/>
      <c r="P69" s="20" t="n"/>
      <c r="Q69" s="6" t="n"/>
      <c r="S69" s="17">
        <f>IF(NOT(OR(A69&lt;&gt;"",B69&lt;&gt;"",C69&lt;&gt;"",D69&lt;&gt;"",E69&lt;&gt;"",F69&lt;&gt;"",G69&lt;&gt;"",H69&lt;&gt;"",I69&lt;&gt;"",J69&lt;&gt;"",K69&lt;&gt;"",L69&lt;&gt;"",N69&lt;&gt;"",O69&lt;&gt;"",P69&lt;&gt;"",Q69&lt;&gt;"")),"",IF(NOT(AND(OR(A69="",AND(LEN(A69)=12,ISNUMBER(--A69))),OR(B69="",COUNTIF('2. Proyectos'!$A$5:$A$54,B69)&gt;0),OR(D69="",COUNTIF(Listas!$CA$2:$CA$56,D69)&gt;0),OR(E69="",AND(ISNUMBER(E69),E69&gt;0)),OR(F69="",COUNTIF(Listas!$K$2:$K$4,F69)&gt;0),OR(G69="",AND(ISNUMBER(G69),G69&gt;0)),OR(H69="",AND(ISNUMBER(H69),H69&gt;0)),OR(I69="",AND(ISNUMBER(I69),I69&gt;0)),OR(J69="",AND(ISNUMBER(J69),J69&gt;=2018,J69&lt;=2025)),OR(K69="",AND(ISNUMBER(K69),K69&gt;=1,K69&lt;=12)),OR(L69="",COUNTIF(Listas!$H$2:$H$250,L69)&gt;0),OR(N69="",AND(ISNUMBER(N69),N69&gt;0)),OR(O69="",AND(ISNUMBER(O69),O69&gt;=0)),OR(P69="",COUNTIF(Listas!$BC$2:$BC$3,P69)&gt;0))),"Dato inválido",IF(NOT(AND(A69&lt;&gt;"",B69&lt;&gt;"",C69&lt;&gt;"",E69&lt;&gt;"",F69&lt;&gt;"",G69&lt;&gt;"",H69&lt;&gt;"",J69&lt;&gt;"",K69&lt;&gt;"",L69&lt;&gt;"",N69&lt;&gt;"")),"Incompleta","OK")))</f>
        <v/>
      </c>
    </row>
    <row r="70">
      <c r="A70" s="13" t="n"/>
      <c r="B70" s="8" t="n"/>
      <c r="C70" s="8" t="n"/>
      <c r="D70" s="8" t="n"/>
      <c r="E70" s="14" t="n"/>
      <c r="F70" s="8" t="n"/>
      <c r="G70" s="14" t="n"/>
      <c r="H70" s="14" t="n"/>
      <c r="I70" s="14" t="n"/>
      <c r="J70" s="13" t="n"/>
      <c r="K70" s="13" t="n"/>
      <c r="L70" s="8" t="n"/>
      <c r="M70" s="15">
        <f>IFERROR(VLOOKUP(L70,Listas!$DK$2:$DL$250,2,FALSE),"")</f>
        <v/>
      </c>
      <c r="N70" s="14" t="n"/>
      <c r="O70" s="16" t="n"/>
      <c r="P70" s="16" t="n"/>
      <c r="Q70" s="8" t="n"/>
      <c r="S70" s="17">
        <f>IF(NOT(OR(A70&lt;&gt;"",B70&lt;&gt;"",C70&lt;&gt;"",D70&lt;&gt;"",E70&lt;&gt;"",F70&lt;&gt;"",G70&lt;&gt;"",H70&lt;&gt;"",I70&lt;&gt;"",J70&lt;&gt;"",K70&lt;&gt;"",L70&lt;&gt;"",N70&lt;&gt;"",O70&lt;&gt;"",P70&lt;&gt;"",Q70&lt;&gt;"")),"",IF(NOT(AND(OR(A70="",AND(LEN(A70)=12,ISNUMBER(--A70))),OR(B70="",COUNTIF('2. Proyectos'!$A$5:$A$54,B70)&gt;0),OR(D70="",COUNTIF(Listas!$CA$2:$CA$56,D70)&gt;0),OR(E70="",AND(ISNUMBER(E70),E70&gt;0)),OR(F70="",COUNTIF(Listas!$K$2:$K$4,F70)&gt;0),OR(G70="",AND(ISNUMBER(G70),G70&gt;0)),OR(H70="",AND(ISNUMBER(H70),H70&gt;0)),OR(I70="",AND(ISNUMBER(I70),I70&gt;0)),OR(J70="",AND(ISNUMBER(J70),J70&gt;=2018,J70&lt;=2025)),OR(K70="",AND(ISNUMBER(K70),K70&gt;=1,K70&lt;=12)),OR(L70="",COUNTIF(Listas!$H$2:$H$250,L70)&gt;0),OR(N70="",AND(ISNUMBER(N70),N70&gt;0)),OR(O70="",AND(ISNUMBER(O70),O70&gt;=0)),OR(P70="",COUNTIF(Listas!$BC$2:$BC$3,P70)&gt;0))),"Dato inválido",IF(NOT(AND(A70&lt;&gt;"",B70&lt;&gt;"",C70&lt;&gt;"",E70&lt;&gt;"",F70&lt;&gt;"",G70&lt;&gt;"",H70&lt;&gt;"",J70&lt;&gt;"",K70&lt;&gt;"",L70&lt;&gt;"",N70&lt;&gt;"")),"Incompleta","OK")))</f>
        <v/>
      </c>
    </row>
    <row r="71">
      <c r="A71" s="18" t="n"/>
      <c r="B71" s="6" t="n"/>
      <c r="C71" s="6" t="n"/>
      <c r="D71" s="6" t="n"/>
      <c r="E71" s="19" t="n"/>
      <c r="F71" s="6" t="n"/>
      <c r="G71" s="19" t="n"/>
      <c r="H71" s="19" t="n"/>
      <c r="I71" s="19" t="n"/>
      <c r="J71" s="18" t="n"/>
      <c r="K71" s="18" t="n"/>
      <c r="L71" s="6" t="n"/>
      <c r="M71" s="15">
        <f>IFERROR(VLOOKUP(L71,Listas!$DK$2:$DL$250,2,FALSE),"")</f>
        <v/>
      </c>
      <c r="N71" s="19" t="n"/>
      <c r="O71" s="20" t="n"/>
      <c r="P71" s="20" t="n"/>
      <c r="Q71" s="6" t="n"/>
      <c r="S71" s="17">
        <f>IF(NOT(OR(A71&lt;&gt;"",B71&lt;&gt;"",C71&lt;&gt;"",D71&lt;&gt;"",E71&lt;&gt;"",F71&lt;&gt;"",G71&lt;&gt;"",H71&lt;&gt;"",I71&lt;&gt;"",J71&lt;&gt;"",K71&lt;&gt;"",L71&lt;&gt;"",N71&lt;&gt;"",O71&lt;&gt;"",P71&lt;&gt;"",Q71&lt;&gt;"")),"",IF(NOT(AND(OR(A71="",AND(LEN(A71)=12,ISNUMBER(--A71))),OR(B71="",COUNTIF('2. Proyectos'!$A$5:$A$54,B71)&gt;0),OR(D71="",COUNTIF(Listas!$CA$2:$CA$56,D71)&gt;0),OR(E71="",AND(ISNUMBER(E71),E71&gt;0)),OR(F71="",COUNTIF(Listas!$K$2:$K$4,F71)&gt;0),OR(G71="",AND(ISNUMBER(G71),G71&gt;0)),OR(H71="",AND(ISNUMBER(H71),H71&gt;0)),OR(I71="",AND(ISNUMBER(I71),I71&gt;0)),OR(J71="",AND(ISNUMBER(J71),J71&gt;=2018,J71&lt;=2025)),OR(K71="",AND(ISNUMBER(K71),K71&gt;=1,K71&lt;=12)),OR(L71="",COUNTIF(Listas!$H$2:$H$250,L71)&gt;0),OR(N71="",AND(ISNUMBER(N71),N71&gt;0)),OR(O71="",AND(ISNUMBER(O71),O71&gt;=0)),OR(P71="",COUNTIF(Listas!$BC$2:$BC$3,P71)&gt;0))),"Dato inválido",IF(NOT(AND(A71&lt;&gt;"",B71&lt;&gt;"",C71&lt;&gt;"",E71&lt;&gt;"",F71&lt;&gt;"",G71&lt;&gt;"",H71&lt;&gt;"",J71&lt;&gt;"",K71&lt;&gt;"",L71&lt;&gt;"",N71&lt;&gt;"")),"Incompleta","OK")))</f>
        <v/>
      </c>
    </row>
    <row r="72">
      <c r="A72" s="13" t="n"/>
      <c r="B72" s="8" t="n"/>
      <c r="C72" s="8" t="n"/>
      <c r="D72" s="8" t="n"/>
      <c r="E72" s="14" t="n"/>
      <c r="F72" s="8" t="n"/>
      <c r="G72" s="14" t="n"/>
      <c r="H72" s="14" t="n"/>
      <c r="I72" s="14" t="n"/>
      <c r="J72" s="13" t="n"/>
      <c r="K72" s="13" t="n"/>
      <c r="L72" s="8" t="n"/>
      <c r="M72" s="15">
        <f>IFERROR(VLOOKUP(L72,Listas!$DK$2:$DL$250,2,FALSE),"")</f>
        <v/>
      </c>
      <c r="N72" s="14" t="n"/>
      <c r="O72" s="16" t="n"/>
      <c r="P72" s="16" t="n"/>
      <c r="Q72" s="8" t="n"/>
      <c r="S72" s="17">
        <f>IF(NOT(OR(A72&lt;&gt;"",B72&lt;&gt;"",C72&lt;&gt;"",D72&lt;&gt;"",E72&lt;&gt;"",F72&lt;&gt;"",G72&lt;&gt;"",H72&lt;&gt;"",I72&lt;&gt;"",J72&lt;&gt;"",K72&lt;&gt;"",L72&lt;&gt;"",N72&lt;&gt;"",O72&lt;&gt;"",P72&lt;&gt;"",Q72&lt;&gt;"")),"",IF(NOT(AND(OR(A72="",AND(LEN(A72)=12,ISNUMBER(--A72))),OR(B72="",COUNTIF('2. Proyectos'!$A$5:$A$54,B72)&gt;0),OR(D72="",COUNTIF(Listas!$CA$2:$CA$56,D72)&gt;0),OR(E72="",AND(ISNUMBER(E72),E72&gt;0)),OR(F72="",COUNTIF(Listas!$K$2:$K$4,F72)&gt;0),OR(G72="",AND(ISNUMBER(G72),G72&gt;0)),OR(H72="",AND(ISNUMBER(H72),H72&gt;0)),OR(I72="",AND(ISNUMBER(I72),I72&gt;0)),OR(J72="",AND(ISNUMBER(J72),J72&gt;=2018,J72&lt;=2025)),OR(K72="",AND(ISNUMBER(K72),K72&gt;=1,K72&lt;=12)),OR(L72="",COUNTIF(Listas!$H$2:$H$250,L72)&gt;0),OR(N72="",AND(ISNUMBER(N72),N72&gt;0)),OR(O72="",AND(ISNUMBER(O72),O72&gt;=0)),OR(P72="",COUNTIF(Listas!$BC$2:$BC$3,P72)&gt;0))),"Dato inválido",IF(NOT(AND(A72&lt;&gt;"",B72&lt;&gt;"",C72&lt;&gt;"",E72&lt;&gt;"",F72&lt;&gt;"",G72&lt;&gt;"",H72&lt;&gt;"",J72&lt;&gt;"",K72&lt;&gt;"",L72&lt;&gt;"",N72&lt;&gt;"")),"Incompleta","OK")))</f>
        <v/>
      </c>
    </row>
    <row r="73">
      <c r="A73" s="18" t="n"/>
      <c r="B73" s="6" t="n"/>
      <c r="C73" s="6" t="n"/>
      <c r="D73" s="6" t="n"/>
      <c r="E73" s="19" t="n"/>
      <c r="F73" s="6" t="n"/>
      <c r="G73" s="19" t="n"/>
      <c r="H73" s="19" t="n"/>
      <c r="I73" s="19" t="n"/>
      <c r="J73" s="18" t="n"/>
      <c r="K73" s="18" t="n"/>
      <c r="L73" s="6" t="n"/>
      <c r="M73" s="15">
        <f>IFERROR(VLOOKUP(L73,Listas!$DK$2:$DL$250,2,FALSE),"")</f>
        <v/>
      </c>
      <c r="N73" s="19" t="n"/>
      <c r="O73" s="20" t="n"/>
      <c r="P73" s="20" t="n"/>
      <c r="Q73" s="6" t="n"/>
      <c r="S73" s="17">
        <f>IF(NOT(OR(A73&lt;&gt;"",B73&lt;&gt;"",C73&lt;&gt;"",D73&lt;&gt;"",E73&lt;&gt;"",F73&lt;&gt;"",G73&lt;&gt;"",H73&lt;&gt;"",I73&lt;&gt;"",J73&lt;&gt;"",K73&lt;&gt;"",L73&lt;&gt;"",N73&lt;&gt;"",O73&lt;&gt;"",P73&lt;&gt;"",Q73&lt;&gt;"")),"",IF(NOT(AND(OR(A73="",AND(LEN(A73)=12,ISNUMBER(--A73))),OR(B73="",COUNTIF('2. Proyectos'!$A$5:$A$54,B73)&gt;0),OR(D73="",COUNTIF(Listas!$CA$2:$CA$56,D73)&gt;0),OR(E73="",AND(ISNUMBER(E73),E73&gt;0)),OR(F73="",COUNTIF(Listas!$K$2:$K$4,F73)&gt;0),OR(G73="",AND(ISNUMBER(G73),G73&gt;0)),OR(H73="",AND(ISNUMBER(H73),H73&gt;0)),OR(I73="",AND(ISNUMBER(I73),I73&gt;0)),OR(J73="",AND(ISNUMBER(J73),J73&gt;=2018,J73&lt;=2025)),OR(K73="",AND(ISNUMBER(K73),K73&gt;=1,K73&lt;=12)),OR(L73="",COUNTIF(Listas!$H$2:$H$250,L73)&gt;0),OR(N73="",AND(ISNUMBER(N73),N73&gt;0)),OR(O73="",AND(ISNUMBER(O73),O73&gt;=0)),OR(P73="",COUNTIF(Listas!$BC$2:$BC$3,P73)&gt;0))),"Dato inválido",IF(NOT(AND(A73&lt;&gt;"",B73&lt;&gt;"",C73&lt;&gt;"",E73&lt;&gt;"",F73&lt;&gt;"",G73&lt;&gt;"",H73&lt;&gt;"",J73&lt;&gt;"",K73&lt;&gt;"",L73&lt;&gt;"",N73&lt;&gt;"")),"Incompleta","OK")))</f>
        <v/>
      </c>
    </row>
    <row r="74">
      <c r="A74" s="13" t="n"/>
      <c r="B74" s="8" t="n"/>
      <c r="C74" s="8" t="n"/>
      <c r="D74" s="8" t="n"/>
      <c r="E74" s="14" t="n"/>
      <c r="F74" s="8" t="n"/>
      <c r="G74" s="14" t="n"/>
      <c r="H74" s="14" t="n"/>
      <c r="I74" s="14" t="n"/>
      <c r="J74" s="13" t="n"/>
      <c r="K74" s="13" t="n"/>
      <c r="L74" s="8" t="n"/>
      <c r="M74" s="15">
        <f>IFERROR(VLOOKUP(L74,Listas!$DK$2:$DL$250,2,FALSE),"")</f>
        <v/>
      </c>
      <c r="N74" s="14" t="n"/>
      <c r="O74" s="16" t="n"/>
      <c r="P74" s="16" t="n"/>
      <c r="Q74" s="8" t="n"/>
      <c r="S74" s="17">
        <f>IF(NOT(OR(A74&lt;&gt;"",B74&lt;&gt;"",C74&lt;&gt;"",D74&lt;&gt;"",E74&lt;&gt;"",F74&lt;&gt;"",G74&lt;&gt;"",H74&lt;&gt;"",I74&lt;&gt;"",J74&lt;&gt;"",K74&lt;&gt;"",L74&lt;&gt;"",N74&lt;&gt;"",O74&lt;&gt;"",P74&lt;&gt;"",Q74&lt;&gt;"")),"",IF(NOT(AND(OR(A74="",AND(LEN(A74)=12,ISNUMBER(--A74))),OR(B74="",COUNTIF('2. Proyectos'!$A$5:$A$54,B74)&gt;0),OR(D74="",COUNTIF(Listas!$CA$2:$CA$56,D74)&gt;0),OR(E74="",AND(ISNUMBER(E74),E74&gt;0)),OR(F74="",COUNTIF(Listas!$K$2:$K$4,F74)&gt;0),OR(G74="",AND(ISNUMBER(G74),G74&gt;0)),OR(H74="",AND(ISNUMBER(H74),H74&gt;0)),OR(I74="",AND(ISNUMBER(I74),I74&gt;0)),OR(J74="",AND(ISNUMBER(J74),J74&gt;=2018,J74&lt;=2025)),OR(K74="",AND(ISNUMBER(K74),K74&gt;=1,K74&lt;=12)),OR(L74="",COUNTIF(Listas!$H$2:$H$250,L74)&gt;0),OR(N74="",AND(ISNUMBER(N74),N74&gt;0)),OR(O74="",AND(ISNUMBER(O74),O74&gt;=0)),OR(P74="",COUNTIF(Listas!$BC$2:$BC$3,P74)&gt;0))),"Dato inválido",IF(NOT(AND(A74&lt;&gt;"",B74&lt;&gt;"",C74&lt;&gt;"",E74&lt;&gt;"",F74&lt;&gt;"",G74&lt;&gt;"",H74&lt;&gt;"",J74&lt;&gt;"",K74&lt;&gt;"",L74&lt;&gt;"",N74&lt;&gt;"")),"Incompleta","OK")))</f>
        <v/>
      </c>
    </row>
    <row r="75">
      <c r="A75" s="18" t="n"/>
      <c r="B75" s="6" t="n"/>
      <c r="C75" s="6" t="n"/>
      <c r="D75" s="6" t="n"/>
      <c r="E75" s="19" t="n"/>
      <c r="F75" s="6" t="n"/>
      <c r="G75" s="19" t="n"/>
      <c r="H75" s="19" t="n"/>
      <c r="I75" s="19" t="n"/>
      <c r="J75" s="18" t="n"/>
      <c r="K75" s="18" t="n"/>
      <c r="L75" s="6" t="n"/>
      <c r="M75" s="15">
        <f>IFERROR(VLOOKUP(L75,Listas!$DK$2:$DL$250,2,FALSE),"")</f>
        <v/>
      </c>
      <c r="N75" s="19" t="n"/>
      <c r="O75" s="20" t="n"/>
      <c r="P75" s="20" t="n"/>
      <c r="Q75" s="6" t="n"/>
      <c r="S75" s="17">
        <f>IF(NOT(OR(A75&lt;&gt;"",B75&lt;&gt;"",C75&lt;&gt;"",D75&lt;&gt;"",E75&lt;&gt;"",F75&lt;&gt;"",G75&lt;&gt;"",H75&lt;&gt;"",I75&lt;&gt;"",J75&lt;&gt;"",K75&lt;&gt;"",L75&lt;&gt;"",N75&lt;&gt;"",O75&lt;&gt;"",P75&lt;&gt;"",Q75&lt;&gt;"")),"",IF(NOT(AND(OR(A75="",AND(LEN(A75)=12,ISNUMBER(--A75))),OR(B75="",COUNTIF('2. Proyectos'!$A$5:$A$54,B75)&gt;0),OR(D75="",COUNTIF(Listas!$CA$2:$CA$56,D75)&gt;0),OR(E75="",AND(ISNUMBER(E75),E75&gt;0)),OR(F75="",COUNTIF(Listas!$K$2:$K$4,F75)&gt;0),OR(G75="",AND(ISNUMBER(G75),G75&gt;0)),OR(H75="",AND(ISNUMBER(H75),H75&gt;0)),OR(I75="",AND(ISNUMBER(I75),I75&gt;0)),OR(J75="",AND(ISNUMBER(J75),J75&gt;=2018,J75&lt;=2025)),OR(K75="",AND(ISNUMBER(K75),K75&gt;=1,K75&lt;=12)),OR(L75="",COUNTIF(Listas!$H$2:$H$250,L75)&gt;0),OR(N75="",AND(ISNUMBER(N75),N75&gt;0)),OR(O75="",AND(ISNUMBER(O75),O75&gt;=0)),OR(P75="",COUNTIF(Listas!$BC$2:$BC$3,P75)&gt;0))),"Dato inválido",IF(NOT(AND(A75&lt;&gt;"",B75&lt;&gt;"",C75&lt;&gt;"",E75&lt;&gt;"",F75&lt;&gt;"",G75&lt;&gt;"",H75&lt;&gt;"",J75&lt;&gt;"",K75&lt;&gt;"",L75&lt;&gt;"",N75&lt;&gt;"")),"Incompleta","OK")))</f>
        <v/>
      </c>
    </row>
    <row r="76">
      <c r="A76" s="13" t="n"/>
      <c r="B76" s="8" t="n"/>
      <c r="C76" s="8" t="n"/>
      <c r="D76" s="8" t="n"/>
      <c r="E76" s="14" t="n"/>
      <c r="F76" s="8" t="n"/>
      <c r="G76" s="14" t="n"/>
      <c r="H76" s="14" t="n"/>
      <c r="I76" s="14" t="n"/>
      <c r="J76" s="13" t="n"/>
      <c r="K76" s="13" t="n"/>
      <c r="L76" s="8" t="n"/>
      <c r="M76" s="15">
        <f>IFERROR(VLOOKUP(L76,Listas!$DK$2:$DL$250,2,FALSE),"")</f>
        <v/>
      </c>
      <c r="N76" s="14" t="n"/>
      <c r="O76" s="16" t="n"/>
      <c r="P76" s="16" t="n"/>
      <c r="Q76" s="8" t="n"/>
      <c r="S76" s="17">
        <f>IF(NOT(OR(A76&lt;&gt;"",B76&lt;&gt;"",C76&lt;&gt;"",D76&lt;&gt;"",E76&lt;&gt;"",F76&lt;&gt;"",G76&lt;&gt;"",H76&lt;&gt;"",I76&lt;&gt;"",J76&lt;&gt;"",K76&lt;&gt;"",L76&lt;&gt;"",N76&lt;&gt;"",O76&lt;&gt;"",P76&lt;&gt;"",Q76&lt;&gt;"")),"",IF(NOT(AND(OR(A76="",AND(LEN(A76)=12,ISNUMBER(--A76))),OR(B76="",COUNTIF('2. Proyectos'!$A$5:$A$54,B76)&gt;0),OR(D76="",COUNTIF(Listas!$CA$2:$CA$56,D76)&gt;0),OR(E76="",AND(ISNUMBER(E76),E76&gt;0)),OR(F76="",COUNTIF(Listas!$K$2:$K$4,F76)&gt;0),OR(G76="",AND(ISNUMBER(G76),G76&gt;0)),OR(H76="",AND(ISNUMBER(H76),H76&gt;0)),OR(I76="",AND(ISNUMBER(I76),I76&gt;0)),OR(J76="",AND(ISNUMBER(J76),J76&gt;=2018,J76&lt;=2025)),OR(K76="",AND(ISNUMBER(K76),K76&gt;=1,K76&lt;=12)),OR(L76="",COUNTIF(Listas!$H$2:$H$250,L76)&gt;0),OR(N76="",AND(ISNUMBER(N76),N76&gt;0)),OR(O76="",AND(ISNUMBER(O76),O76&gt;=0)),OR(P76="",COUNTIF(Listas!$BC$2:$BC$3,P76)&gt;0))),"Dato inválido",IF(NOT(AND(A76&lt;&gt;"",B76&lt;&gt;"",C76&lt;&gt;"",E76&lt;&gt;"",F76&lt;&gt;"",G76&lt;&gt;"",H76&lt;&gt;"",J76&lt;&gt;"",K76&lt;&gt;"",L76&lt;&gt;"",N76&lt;&gt;"")),"Incompleta","OK")))</f>
        <v/>
      </c>
    </row>
    <row r="77">
      <c r="A77" s="18" t="n"/>
      <c r="B77" s="6" t="n"/>
      <c r="C77" s="6" t="n"/>
      <c r="D77" s="6" t="n"/>
      <c r="E77" s="19" t="n"/>
      <c r="F77" s="6" t="n"/>
      <c r="G77" s="19" t="n"/>
      <c r="H77" s="19" t="n"/>
      <c r="I77" s="19" t="n"/>
      <c r="J77" s="18" t="n"/>
      <c r="K77" s="18" t="n"/>
      <c r="L77" s="6" t="n"/>
      <c r="M77" s="15">
        <f>IFERROR(VLOOKUP(L77,Listas!$DK$2:$DL$250,2,FALSE),"")</f>
        <v/>
      </c>
      <c r="N77" s="19" t="n"/>
      <c r="O77" s="20" t="n"/>
      <c r="P77" s="20" t="n"/>
      <c r="Q77" s="6" t="n"/>
      <c r="S77" s="17">
        <f>IF(NOT(OR(A77&lt;&gt;"",B77&lt;&gt;"",C77&lt;&gt;"",D77&lt;&gt;"",E77&lt;&gt;"",F77&lt;&gt;"",G77&lt;&gt;"",H77&lt;&gt;"",I77&lt;&gt;"",J77&lt;&gt;"",K77&lt;&gt;"",L77&lt;&gt;"",N77&lt;&gt;"",O77&lt;&gt;"",P77&lt;&gt;"",Q77&lt;&gt;"")),"",IF(NOT(AND(OR(A77="",AND(LEN(A77)=12,ISNUMBER(--A77))),OR(B77="",COUNTIF('2. Proyectos'!$A$5:$A$54,B77)&gt;0),OR(D77="",COUNTIF(Listas!$CA$2:$CA$56,D77)&gt;0),OR(E77="",AND(ISNUMBER(E77),E77&gt;0)),OR(F77="",COUNTIF(Listas!$K$2:$K$4,F77)&gt;0),OR(G77="",AND(ISNUMBER(G77),G77&gt;0)),OR(H77="",AND(ISNUMBER(H77),H77&gt;0)),OR(I77="",AND(ISNUMBER(I77),I77&gt;0)),OR(J77="",AND(ISNUMBER(J77),J77&gt;=2018,J77&lt;=2025)),OR(K77="",AND(ISNUMBER(K77),K77&gt;=1,K77&lt;=12)),OR(L77="",COUNTIF(Listas!$H$2:$H$250,L77)&gt;0),OR(N77="",AND(ISNUMBER(N77),N77&gt;0)),OR(O77="",AND(ISNUMBER(O77),O77&gt;=0)),OR(P77="",COUNTIF(Listas!$BC$2:$BC$3,P77)&gt;0))),"Dato inválido",IF(NOT(AND(A77&lt;&gt;"",B77&lt;&gt;"",C77&lt;&gt;"",E77&lt;&gt;"",F77&lt;&gt;"",G77&lt;&gt;"",H77&lt;&gt;"",J77&lt;&gt;"",K77&lt;&gt;"",L77&lt;&gt;"",N77&lt;&gt;"")),"Incompleta","OK")))</f>
        <v/>
      </c>
    </row>
    <row r="78">
      <c r="A78" s="13" t="n"/>
      <c r="B78" s="8" t="n"/>
      <c r="C78" s="8" t="n"/>
      <c r="D78" s="8" t="n"/>
      <c r="E78" s="14" t="n"/>
      <c r="F78" s="8" t="n"/>
      <c r="G78" s="14" t="n"/>
      <c r="H78" s="14" t="n"/>
      <c r="I78" s="14" t="n"/>
      <c r="J78" s="13" t="n"/>
      <c r="K78" s="13" t="n"/>
      <c r="L78" s="8" t="n"/>
      <c r="M78" s="15">
        <f>IFERROR(VLOOKUP(L78,Listas!$DK$2:$DL$250,2,FALSE),"")</f>
        <v/>
      </c>
      <c r="N78" s="14" t="n"/>
      <c r="O78" s="16" t="n"/>
      <c r="P78" s="16" t="n"/>
      <c r="Q78" s="8" t="n"/>
      <c r="S78" s="17">
        <f>IF(NOT(OR(A78&lt;&gt;"",B78&lt;&gt;"",C78&lt;&gt;"",D78&lt;&gt;"",E78&lt;&gt;"",F78&lt;&gt;"",G78&lt;&gt;"",H78&lt;&gt;"",I78&lt;&gt;"",J78&lt;&gt;"",K78&lt;&gt;"",L78&lt;&gt;"",N78&lt;&gt;"",O78&lt;&gt;"",P78&lt;&gt;"",Q78&lt;&gt;"")),"",IF(NOT(AND(OR(A78="",AND(LEN(A78)=12,ISNUMBER(--A78))),OR(B78="",COUNTIF('2. Proyectos'!$A$5:$A$54,B78)&gt;0),OR(D78="",COUNTIF(Listas!$CA$2:$CA$56,D78)&gt;0),OR(E78="",AND(ISNUMBER(E78),E78&gt;0)),OR(F78="",COUNTIF(Listas!$K$2:$K$4,F78)&gt;0),OR(G78="",AND(ISNUMBER(G78),G78&gt;0)),OR(H78="",AND(ISNUMBER(H78),H78&gt;0)),OR(I78="",AND(ISNUMBER(I78),I78&gt;0)),OR(J78="",AND(ISNUMBER(J78),J78&gt;=2018,J78&lt;=2025)),OR(K78="",AND(ISNUMBER(K78),K78&gt;=1,K78&lt;=12)),OR(L78="",COUNTIF(Listas!$H$2:$H$250,L78)&gt;0),OR(N78="",AND(ISNUMBER(N78),N78&gt;0)),OR(O78="",AND(ISNUMBER(O78),O78&gt;=0)),OR(P78="",COUNTIF(Listas!$BC$2:$BC$3,P78)&gt;0))),"Dato inválido",IF(NOT(AND(A78&lt;&gt;"",B78&lt;&gt;"",C78&lt;&gt;"",E78&lt;&gt;"",F78&lt;&gt;"",G78&lt;&gt;"",H78&lt;&gt;"",J78&lt;&gt;"",K78&lt;&gt;"",L78&lt;&gt;"",N78&lt;&gt;"")),"Incompleta","OK")))</f>
        <v/>
      </c>
    </row>
    <row r="79">
      <c r="A79" s="18" t="n"/>
      <c r="B79" s="6" t="n"/>
      <c r="C79" s="6" t="n"/>
      <c r="D79" s="6" t="n"/>
      <c r="E79" s="19" t="n"/>
      <c r="F79" s="6" t="n"/>
      <c r="G79" s="19" t="n"/>
      <c r="H79" s="19" t="n"/>
      <c r="I79" s="19" t="n"/>
      <c r="J79" s="18" t="n"/>
      <c r="K79" s="18" t="n"/>
      <c r="L79" s="6" t="n"/>
      <c r="M79" s="15">
        <f>IFERROR(VLOOKUP(L79,Listas!$DK$2:$DL$250,2,FALSE),"")</f>
        <v/>
      </c>
      <c r="N79" s="19" t="n"/>
      <c r="O79" s="20" t="n"/>
      <c r="P79" s="20" t="n"/>
      <c r="Q79" s="6" t="n"/>
      <c r="S79" s="17">
        <f>IF(NOT(OR(A79&lt;&gt;"",B79&lt;&gt;"",C79&lt;&gt;"",D79&lt;&gt;"",E79&lt;&gt;"",F79&lt;&gt;"",G79&lt;&gt;"",H79&lt;&gt;"",I79&lt;&gt;"",J79&lt;&gt;"",K79&lt;&gt;"",L79&lt;&gt;"",N79&lt;&gt;"",O79&lt;&gt;"",P79&lt;&gt;"",Q79&lt;&gt;"")),"",IF(NOT(AND(OR(A79="",AND(LEN(A79)=12,ISNUMBER(--A79))),OR(B79="",COUNTIF('2. Proyectos'!$A$5:$A$54,B79)&gt;0),OR(D79="",COUNTIF(Listas!$CA$2:$CA$56,D79)&gt;0),OR(E79="",AND(ISNUMBER(E79),E79&gt;0)),OR(F79="",COUNTIF(Listas!$K$2:$K$4,F79)&gt;0),OR(G79="",AND(ISNUMBER(G79),G79&gt;0)),OR(H79="",AND(ISNUMBER(H79),H79&gt;0)),OR(I79="",AND(ISNUMBER(I79),I79&gt;0)),OR(J79="",AND(ISNUMBER(J79),J79&gt;=2018,J79&lt;=2025)),OR(K79="",AND(ISNUMBER(K79),K79&gt;=1,K79&lt;=12)),OR(L79="",COUNTIF(Listas!$H$2:$H$250,L79)&gt;0),OR(N79="",AND(ISNUMBER(N79),N79&gt;0)),OR(O79="",AND(ISNUMBER(O79),O79&gt;=0)),OR(P79="",COUNTIF(Listas!$BC$2:$BC$3,P79)&gt;0))),"Dato inválido",IF(NOT(AND(A79&lt;&gt;"",B79&lt;&gt;"",C79&lt;&gt;"",E79&lt;&gt;"",F79&lt;&gt;"",G79&lt;&gt;"",H79&lt;&gt;"",J79&lt;&gt;"",K79&lt;&gt;"",L79&lt;&gt;"",N79&lt;&gt;"")),"Incompleta","OK")))</f>
        <v/>
      </c>
    </row>
    <row r="80">
      <c r="A80" s="13" t="n"/>
      <c r="B80" s="8" t="n"/>
      <c r="C80" s="8" t="n"/>
      <c r="D80" s="8" t="n"/>
      <c r="E80" s="14" t="n"/>
      <c r="F80" s="8" t="n"/>
      <c r="G80" s="14" t="n"/>
      <c r="H80" s="14" t="n"/>
      <c r="I80" s="14" t="n"/>
      <c r="J80" s="13" t="n"/>
      <c r="K80" s="13" t="n"/>
      <c r="L80" s="8" t="n"/>
      <c r="M80" s="15">
        <f>IFERROR(VLOOKUP(L80,Listas!$DK$2:$DL$250,2,FALSE),"")</f>
        <v/>
      </c>
      <c r="N80" s="14" t="n"/>
      <c r="O80" s="16" t="n"/>
      <c r="P80" s="16" t="n"/>
      <c r="Q80" s="8" t="n"/>
      <c r="S80" s="17">
        <f>IF(NOT(OR(A80&lt;&gt;"",B80&lt;&gt;"",C80&lt;&gt;"",D80&lt;&gt;"",E80&lt;&gt;"",F80&lt;&gt;"",G80&lt;&gt;"",H80&lt;&gt;"",I80&lt;&gt;"",J80&lt;&gt;"",K80&lt;&gt;"",L80&lt;&gt;"",N80&lt;&gt;"",O80&lt;&gt;"",P80&lt;&gt;"",Q80&lt;&gt;"")),"",IF(NOT(AND(OR(A80="",AND(LEN(A80)=12,ISNUMBER(--A80))),OR(B80="",COUNTIF('2. Proyectos'!$A$5:$A$54,B80)&gt;0),OR(D80="",COUNTIF(Listas!$CA$2:$CA$56,D80)&gt;0),OR(E80="",AND(ISNUMBER(E80),E80&gt;0)),OR(F80="",COUNTIF(Listas!$K$2:$K$4,F80)&gt;0),OR(G80="",AND(ISNUMBER(G80),G80&gt;0)),OR(H80="",AND(ISNUMBER(H80),H80&gt;0)),OR(I80="",AND(ISNUMBER(I80),I80&gt;0)),OR(J80="",AND(ISNUMBER(J80),J80&gt;=2018,J80&lt;=2025)),OR(K80="",AND(ISNUMBER(K80),K80&gt;=1,K80&lt;=12)),OR(L80="",COUNTIF(Listas!$H$2:$H$250,L80)&gt;0),OR(N80="",AND(ISNUMBER(N80),N80&gt;0)),OR(O80="",AND(ISNUMBER(O80),O80&gt;=0)),OR(P80="",COUNTIF(Listas!$BC$2:$BC$3,P80)&gt;0))),"Dato inválido",IF(NOT(AND(A80&lt;&gt;"",B80&lt;&gt;"",C80&lt;&gt;"",E80&lt;&gt;"",F80&lt;&gt;"",G80&lt;&gt;"",H80&lt;&gt;"",J80&lt;&gt;"",K80&lt;&gt;"",L80&lt;&gt;"",N80&lt;&gt;"")),"Incompleta","OK")))</f>
        <v/>
      </c>
    </row>
    <row r="81">
      <c r="A81" s="18" t="n"/>
      <c r="B81" s="6" t="n"/>
      <c r="C81" s="6" t="n"/>
      <c r="D81" s="6" t="n"/>
      <c r="E81" s="19" t="n"/>
      <c r="F81" s="6" t="n"/>
      <c r="G81" s="19" t="n"/>
      <c r="H81" s="19" t="n"/>
      <c r="I81" s="19" t="n"/>
      <c r="J81" s="18" t="n"/>
      <c r="K81" s="18" t="n"/>
      <c r="L81" s="6" t="n"/>
      <c r="M81" s="15">
        <f>IFERROR(VLOOKUP(L81,Listas!$DK$2:$DL$250,2,FALSE),"")</f>
        <v/>
      </c>
      <c r="N81" s="19" t="n"/>
      <c r="O81" s="20" t="n"/>
      <c r="P81" s="20" t="n"/>
      <c r="Q81" s="6" t="n"/>
      <c r="S81" s="17">
        <f>IF(NOT(OR(A81&lt;&gt;"",B81&lt;&gt;"",C81&lt;&gt;"",D81&lt;&gt;"",E81&lt;&gt;"",F81&lt;&gt;"",G81&lt;&gt;"",H81&lt;&gt;"",I81&lt;&gt;"",J81&lt;&gt;"",K81&lt;&gt;"",L81&lt;&gt;"",N81&lt;&gt;"",O81&lt;&gt;"",P81&lt;&gt;"",Q81&lt;&gt;"")),"",IF(NOT(AND(OR(A81="",AND(LEN(A81)=12,ISNUMBER(--A81))),OR(B81="",COUNTIF('2. Proyectos'!$A$5:$A$54,B81)&gt;0),OR(D81="",COUNTIF(Listas!$CA$2:$CA$56,D81)&gt;0),OR(E81="",AND(ISNUMBER(E81),E81&gt;0)),OR(F81="",COUNTIF(Listas!$K$2:$K$4,F81)&gt;0),OR(G81="",AND(ISNUMBER(G81),G81&gt;0)),OR(H81="",AND(ISNUMBER(H81),H81&gt;0)),OR(I81="",AND(ISNUMBER(I81),I81&gt;0)),OR(J81="",AND(ISNUMBER(J81),J81&gt;=2018,J81&lt;=2025)),OR(K81="",AND(ISNUMBER(K81),K81&gt;=1,K81&lt;=12)),OR(L81="",COUNTIF(Listas!$H$2:$H$250,L81)&gt;0),OR(N81="",AND(ISNUMBER(N81),N81&gt;0)),OR(O81="",AND(ISNUMBER(O81),O81&gt;=0)),OR(P81="",COUNTIF(Listas!$BC$2:$BC$3,P81)&gt;0))),"Dato inválido",IF(NOT(AND(A81&lt;&gt;"",B81&lt;&gt;"",C81&lt;&gt;"",E81&lt;&gt;"",F81&lt;&gt;"",G81&lt;&gt;"",H81&lt;&gt;"",J81&lt;&gt;"",K81&lt;&gt;"",L81&lt;&gt;"",N81&lt;&gt;"")),"Incompleta","OK")))</f>
        <v/>
      </c>
    </row>
    <row r="82">
      <c r="A82" s="13" t="n"/>
      <c r="B82" s="8" t="n"/>
      <c r="C82" s="8" t="n"/>
      <c r="D82" s="8" t="n"/>
      <c r="E82" s="14" t="n"/>
      <c r="F82" s="8" t="n"/>
      <c r="G82" s="14" t="n"/>
      <c r="H82" s="14" t="n"/>
      <c r="I82" s="14" t="n"/>
      <c r="J82" s="13" t="n"/>
      <c r="K82" s="13" t="n"/>
      <c r="L82" s="8" t="n"/>
      <c r="M82" s="15">
        <f>IFERROR(VLOOKUP(L82,Listas!$DK$2:$DL$250,2,FALSE),"")</f>
        <v/>
      </c>
      <c r="N82" s="14" t="n"/>
      <c r="O82" s="16" t="n"/>
      <c r="P82" s="16" t="n"/>
      <c r="Q82" s="8" t="n"/>
      <c r="S82" s="17">
        <f>IF(NOT(OR(A82&lt;&gt;"",B82&lt;&gt;"",C82&lt;&gt;"",D82&lt;&gt;"",E82&lt;&gt;"",F82&lt;&gt;"",G82&lt;&gt;"",H82&lt;&gt;"",I82&lt;&gt;"",J82&lt;&gt;"",K82&lt;&gt;"",L82&lt;&gt;"",N82&lt;&gt;"",O82&lt;&gt;"",P82&lt;&gt;"",Q82&lt;&gt;"")),"",IF(NOT(AND(OR(A82="",AND(LEN(A82)=12,ISNUMBER(--A82))),OR(B82="",COUNTIF('2. Proyectos'!$A$5:$A$54,B82)&gt;0),OR(D82="",COUNTIF(Listas!$CA$2:$CA$56,D82)&gt;0),OR(E82="",AND(ISNUMBER(E82),E82&gt;0)),OR(F82="",COUNTIF(Listas!$K$2:$K$4,F82)&gt;0),OR(G82="",AND(ISNUMBER(G82),G82&gt;0)),OR(H82="",AND(ISNUMBER(H82),H82&gt;0)),OR(I82="",AND(ISNUMBER(I82),I82&gt;0)),OR(J82="",AND(ISNUMBER(J82),J82&gt;=2018,J82&lt;=2025)),OR(K82="",AND(ISNUMBER(K82),K82&gt;=1,K82&lt;=12)),OR(L82="",COUNTIF(Listas!$H$2:$H$250,L82)&gt;0),OR(N82="",AND(ISNUMBER(N82),N82&gt;0)),OR(O82="",AND(ISNUMBER(O82),O82&gt;=0)),OR(P82="",COUNTIF(Listas!$BC$2:$BC$3,P82)&gt;0))),"Dato inválido",IF(NOT(AND(A82&lt;&gt;"",B82&lt;&gt;"",C82&lt;&gt;"",E82&lt;&gt;"",F82&lt;&gt;"",G82&lt;&gt;"",H82&lt;&gt;"",J82&lt;&gt;"",K82&lt;&gt;"",L82&lt;&gt;"",N82&lt;&gt;"")),"Incompleta","OK")))</f>
        <v/>
      </c>
    </row>
    <row r="83">
      <c r="A83" s="18" t="n"/>
      <c r="B83" s="6" t="n"/>
      <c r="C83" s="6" t="n"/>
      <c r="D83" s="6" t="n"/>
      <c r="E83" s="19" t="n"/>
      <c r="F83" s="6" t="n"/>
      <c r="G83" s="19" t="n"/>
      <c r="H83" s="19" t="n"/>
      <c r="I83" s="19" t="n"/>
      <c r="J83" s="18" t="n"/>
      <c r="K83" s="18" t="n"/>
      <c r="L83" s="6" t="n"/>
      <c r="M83" s="15">
        <f>IFERROR(VLOOKUP(L83,Listas!$DK$2:$DL$250,2,FALSE),"")</f>
        <v/>
      </c>
      <c r="N83" s="19" t="n"/>
      <c r="O83" s="20" t="n"/>
      <c r="P83" s="20" t="n"/>
      <c r="Q83" s="6" t="n"/>
      <c r="S83" s="17">
        <f>IF(NOT(OR(A83&lt;&gt;"",B83&lt;&gt;"",C83&lt;&gt;"",D83&lt;&gt;"",E83&lt;&gt;"",F83&lt;&gt;"",G83&lt;&gt;"",H83&lt;&gt;"",I83&lt;&gt;"",J83&lt;&gt;"",K83&lt;&gt;"",L83&lt;&gt;"",N83&lt;&gt;"",O83&lt;&gt;"",P83&lt;&gt;"",Q83&lt;&gt;"")),"",IF(NOT(AND(OR(A83="",AND(LEN(A83)=12,ISNUMBER(--A83))),OR(B83="",COUNTIF('2. Proyectos'!$A$5:$A$54,B83)&gt;0),OR(D83="",COUNTIF(Listas!$CA$2:$CA$56,D83)&gt;0),OR(E83="",AND(ISNUMBER(E83),E83&gt;0)),OR(F83="",COUNTIF(Listas!$K$2:$K$4,F83)&gt;0),OR(G83="",AND(ISNUMBER(G83),G83&gt;0)),OR(H83="",AND(ISNUMBER(H83),H83&gt;0)),OR(I83="",AND(ISNUMBER(I83),I83&gt;0)),OR(J83="",AND(ISNUMBER(J83),J83&gt;=2018,J83&lt;=2025)),OR(K83="",AND(ISNUMBER(K83),K83&gt;=1,K83&lt;=12)),OR(L83="",COUNTIF(Listas!$H$2:$H$250,L83)&gt;0),OR(N83="",AND(ISNUMBER(N83),N83&gt;0)),OR(O83="",AND(ISNUMBER(O83),O83&gt;=0)),OR(P83="",COUNTIF(Listas!$BC$2:$BC$3,P83)&gt;0))),"Dato inválido",IF(NOT(AND(A83&lt;&gt;"",B83&lt;&gt;"",C83&lt;&gt;"",E83&lt;&gt;"",F83&lt;&gt;"",G83&lt;&gt;"",H83&lt;&gt;"",J83&lt;&gt;"",K83&lt;&gt;"",L83&lt;&gt;"",N83&lt;&gt;"")),"Incompleta","OK")))</f>
        <v/>
      </c>
    </row>
    <row r="84">
      <c r="A84" s="13" t="n"/>
      <c r="B84" s="8" t="n"/>
      <c r="C84" s="8" t="n"/>
      <c r="D84" s="8" t="n"/>
      <c r="E84" s="14" t="n"/>
      <c r="F84" s="8" t="n"/>
      <c r="G84" s="14" t="n"/>
      <c r="H84" s="14" t="n"/>
      <c r="I84" s="14" t="n"/>
      <c r="J84" s="13" t="n"/>
      <c r="K84" s="13" t="n"/>
      <c r="L84" s="8" t="n"/>
      <c r="M84" s="15">
        <f>IFERROR(VLOOKUP(L84,Listas!$DK$2:$DL$250,2,FALSE),"")</f>
        <v/>
      </c>
      <c r="N84" s="14" t="n"/>
      <c r="O84" s="16" t="n"/>
      <c r="P84" s="16" t="n"/>
      <c r="Q84" s="8" t="n"/>
      <c r="S84" s="17">
        <f>IF(NOT(OR(A84&lt;&gt;"",B84&lt;&gt;"",C84&lt;&gt;"",D84&lt;&gt;"",E84&lt;&gt;"",F84&lt;&gt;"",G84&lt;&gt;"",H84&lt;&gt;"",I84&lt;&gt;"",J84&lt;&gt;"",K84&lt;&gt;"",L84&lt;&gt;"",N84&lt;&gt;"",O84&lt;&gt;"",P84&lt;&gt;"",Q84&lt;&gt;"")),"",IF(NOT(AND(OR(A84="",AND(LEN(A84)=12,ISNUMBER(--A84))),OR(B84="",COUNTIF('2. Proyectos'!$A$5:$A$54,B84)&gt;0),OR(D84="",COUNTIF(Listas!$CA$2:$CA$56,D84)&gt;0),OR(E84="",AND(ISNUMBER(E84),E84&gt;0)),OR(F84="",COUNTIF(Listas!$K$2:$K$4,F84)&gt;0),OR(G84="",AND(ISNUMBER(G84),G84&gt;0)),OR(H84="",AND(ISNUMBER(H84),H84&gt;0)),OR(I84="",AND(ISNUMBER(I84),I84&gt;0)),OR(J84="",AND(ISNUMBER(J84),J84&gt;=2018,J84&lt;=2025)),OR(K84="",AND(ISNUMBER(K84),K84&gt;=1,K84&lt;=12)),OR(L84="",COUNTIF(Listas!$H$2:$H$250,L84)&gt;0),OR(N84="",AND(ISNUMBER(N84),N84&gt;0)),OR(O84="",AND(ISNUMBER(O84),O84&gt;=0)),OR(P84="",COUNTIF(Listas!$BC$2:$BC$3,P84)&gt;0))),"Dato inválido",IF(NOT(AND(A84&lt;&gt;"",B84&lt;&gt;"",C84&lt;&gt;"",E84&lt;&gt;"",F84&lt;&gt;"",G84&lt;&gt;"",H84&lt;&gt;"",J84&lt;&gt;"",K84&lt;&gt;"",L84&lt;&gt;"",N84&lt;&gt;"")),"Incompleta","OK")))</f>
        <v/>
      </c>
    </row>
    <row r="85">
      <c r="A85" s="18" t="n"/>
      <c r="B85" s="6" t="n"/>
      <c r="C85" s="6" t="n"/>
      <c r="D85" s="6" t="n"/>
      <c r="E85" s="19" t="n"/>
      <c r="F85" s="6" t="n"/>
      <c r="G85" s="19" t="n"/>
      <c r="H85" s="19" t="n"/>
      <c r="I85" s="19" t="n"/>
      <c r="J85" s="18" t="n"/>
      <c r="K85" s="18" t="n"/>
      <c r="L85" s="6" t="n"/>
      <c r="M85" s="15">
        <f>IFERROR(VLOOKUP(L85,Listas!$DK$2:$DL$250,2,FALSE),"")</f>
        <v/>
      </c>
      <c r="N85" s="19" t="n"/>
      <c r="O85" s="20" t="n"/>
      <c r="P85" s="20" t="n"/>
      <c r="Q85" s="6" t="n"/>
      <c r="S85" s="17">
        <f>IF(NOT(OR(A85&lt;&gt;"",B85&lt;&gt;"",C85&lt;&gt;"",D85&lt;&gt;"",E85&lt;&gt;"",F85&lt;&gt;"",G85&lt;&gt;"",H85&lt;&gt;"",I85&lt;&gt;"",J85&lt;&gt;"",K85&lt;&gt;"",L85&lt;&gt;"",N85&lt;&gt;"",O85&lt;&gt;"",P85&lt;&gt;"",Q85&lt;&gt;"")),"",IF(NOT(AND(OR(A85="",AND(LEN(A85)=12,ISNUMBER(--A85))),OR(B85="",COUNTIF('2. Proyectos'!$A$5:$A$54,B85)&gt;0),OR(D85="",COUNTIF(Listas!$CA$2:$CA$56,D85)&gt;0),OR(E85="",AND(ISNUMBER(E85),E85&gt;0)),OR(F85="",COUNTIF(Listas!$K$2:$K$4,F85)&gt;0),OR(G85="",AND(ISNUMBER(G85),G85&gt;0)),OR(H85="",AND(ISNUMBER(H85),H85&gt;0)),OR(I85="",AND(ISNUMBER(I85),I85&gt;0)),OR(J85="",AND(ISNUMBER(J85),J85&gt;=2018,J85&lt;=2025)),OR(K85="",AND(ISNUMBER(K85),K85&gt;=1,K85&lt;=12)),OR(L85="",COUNTIF(Listas!$H$2:$H$250,L85)&gt;0),OR(N85="",AND(ISNUMBER(N85),N85&gt;0)),OR(O85="",AND(ISNUMBER(O85),O85&gt;=0)),OR(P85="",COUNTIF(Listas!$BC$2:$BC$3,P85)&gt;0))),"Dato inválido",IF(NOT(AND(A85&lt;&gt;"",B85&lt;&gt;"",C85&lt;&gt;"",E85&lt;&gt;"",F85&lt;&gt;"",G85&lt;&gt;"",H85&lt;&gt;"",J85&lt;&gt;"",K85&lt;&gt;"",L85&lt;&gt;"",N85&lt;&gt;"")),"Incompleta","OK")))</f>
        <v/>
      </c>
    </row>
    <row r="86">
      <c r="A86" s="13" t="n"/>
      <c r="B86" s="8" t="n"/>
      <c r="C86" s="8" t="n"/>
      <c r="D86" s="8" t="n"/>
      <c r="E86" s="14" t="n"/>
      <c r="F86" s="8" t="n"/>
      <c r="G86" s="14" t="n"/>
      <c r="H86" s="14" t="n"/>
      <c r="I86" s="14" t="n"/>
      <c r="J86" s="13" t="n"/>
      <c r="K86" s="13" t="n"/>
      <c r="L86" s="8" t="n"/>
      <c r="M86" s="15">
        <f>IFERROR(VLOOKUP(L86,Listas!$DK$2:$DL$250,2,FALSE),"")</f>
        <v/>
      </c>
      <c r="N86" s="14" t="n"/>
      <c r="O86" s="16" t="n"/>
      <c r="P86" s="16" t="n"/>
      <c r="Q86" s="8" t="n"/>
      <c r="S86" s="17">
        <f>IF(NOT(OR(A86&lt;&gt;"",B86&lt;&gt;"",C86&lt;&gt;"",D86&lt;&gt;"",E86&lt;&gt;"",F86&lt;&gt;"",G86&lt;&gt;"",H86&lt;&gt;"",I86&lt;&gt;"",J86&lt;&gt;"",K86&lt;&gt;"",L86&lt;&gt;"",N86&lt;&gt;"",O86&lt;&gt;"",P86&lt;&gt;"",Q86&lt;&gt;"")),"",IF(NOT(AND(OR(A86="",AND(LEN(A86)=12,ISNUMBER(--A86))),OR(B86="",COUNTIF('2. Proyectos'!$A$5:$A$54,B86)&gt;0),OR(D86="",COUNTIF(Listas!$CA$2:$CA$56,D86)&gt;0),OR(E86="",AND(ISNUMBER(E86),E86&gt;0)),OR(F86="",COUNTIF(Listas!$K$2:$K$4,F86)&gt;0),OR(G86="",AND(ISNUMBER(G86),G86&gt;0)),OR(H86="",AND(ISNUMBER(H86),H86&gt;0)),OR(I86="",AND(ISNUMBER(I86),I86&gt;0)),OR(J86="",AND(ISNUMBER(J86),J86&gt;=2018,J86&lt;=2025)),OR(K86="",AND(ISNUMBER(K86),K86&gt;=1,K86&lt;=12)),OR(L86="",COUNTIF(Listas!$H$2:$H$250,L86)&gt;0),OR(N86="",AND(ISNUMBER(N86),N86&gt;0)),OR(O86="",AND(ISNUMBER(O86),O86&gt;=0)),OR(P86="",COUNTIF(Listas!$BC$2:$BC$3,P86)&gt;0))),"Dato inválido",IF(NOT(AND(A86&lt;&gt;"",B86&lt;&gt;"",C86&lt;&gt;"",E86&lt;&gt;"",F86&lt;&gt;"",G86&lt;&gt;"",H86&lt;&gt;"",J86&lt;&gt;"",K86&lt;&gt;"",L86&lt;&gt;"",N86&lt;&gt;"")),"Incompleta","OK")))</f>
        <v/>
      </c>
    </row>
    <row r="87">
      <c r="A87" s="18" t="n"/>
      <c r="B87" s="6" t="n"/>
      <c r="C87" s="6" t="n"/>
      <c r="D87" s="6" t="n"/>
      <c r="E87" s="19" t="n"/>
      <c r="F87" s="6" t="n"/>
      <c r="G87" s="19" t="n"/>
      <c r="H87" s="19" t="n"/>
      <c r="I87" s="19" t="n"/>
      <c r="J87" s="18" t="n"/>
      <c r="K87" s="18" t="n"/>
      <c r="L87" s="6" t="n"/>
      <c r="M87" s="15">
        <f>IFERROR(VLOOKUP(L87,Listas!$DK$2:$DL$250,2,FALSE),"")</f>
        <v/>
      </c>
      <c r="N87" s="19" t="n"/>
      <c r="O87" s="20" t="n"/>
      <c r="P87" s="20" t="n"/>
      <c r="Q87" s="6" t="n"/>
      <c r="S87" s="17">
        <f>IF(NOT(OR(A87&lt;&gt;"",B87&lt;&gt;"",C87&lt;&gt;"",D87&lt;&gt;"",E87&lt;&gt;"",F87&lt;&gt;"",G87&lt;&gt;"",H87&lt;&gt;"",I87&lt;&gt;"",J87&lt;&gt;"",K87&lt;&gt;"",L87&lt;&gt;"",N87&lt;&gt;"",O87&lt;&gt;"",P87&lt;&gt;"",Q87&lt;&gt;"")),"",IF(NOT(AND(OR(A87="",AND(LEN(A87)=12,ISNUMBER(--A87))),OR(B87="",COUNTIF('2. Proyectos'!$A$5:$A$54,B87)&gt;0),OR(D87="",COUNTIF(Listas!$CA$2:$CA$56,D87)&gt;0),OR(E87="",AND(ISNUMBER(E87),E87&gt;0)),OR(F87="",COUNTIF(Listas!$K$2:$K$4,F87)&gt;0),OR(G87="",AND(ISNUMBER(G87),G87&gt;0)),OR(H87="",AND(ISNUMBER(H87),H87&gt;0)),OR(I87="",AND(ISNUMBER(I87),I87&gt;0)),OR(J87="",AND(ISNUMBER(J87),J87&gt;=2018,J87&lt;=2025)),OR(K87="",AND(ISNUMBER(K87),K87&gt;=1,K87&lt;=12)),OR(L87="",COUNTIF(Listas!$H$2:$H$250,L87)&gt;0),OR(N87="",AND(ISNUMBER(N87),N87&gt;0)),OR(O87="",AND(ISNUMBER(O87),O87&gt;=0)),OR(P87="",COUNTIF(Listas!$BC$2:$BC$3,P87)&gt;0))),"Dato inválido",IF(NOT(AND(A87&lt;&gt;"",B87&lt;&gt;"",C87&lt;&gt;"",E87&lt;&gt;"",F87&lt;&gt;"",G87&lt;&gt;"",H87&lt;&gt;"",J87&lt;&gt;"",K87&lt;&gt;"",L87&lt;&gt;"",N87&lt;&gt;"")),"Incompleta","OK")))</f>
        <v/>
      </c>
    </row>
    <row r="88">
      <c r="A88" s="13" t="n"/>
      <c r="B88" s="8" t="n"/>
      <c r="C88" s="8" t="n"/>
      <c r="D88" s="8" t="n"/>
      <c r="E88" s="14" t="n"/>
      <c r="F88" s="8" t="n"/>
      <c r="G88" s="14" t="n"/>
      <c r="H88" s="14" t="n"/>
      <c r="I88" s="14" t="n"/>
      <c r="J88" s="13" t="n"/>
      <c r="K88" s="13" t="n"/>
      <c r="L88" s="8" t="n"/>
      <c r="M88" s="15">
        <f>IFERROR(VLOOKUP(L88,Listas!$DK$2:$DL$250,2,FALSE),"")</f>
        <v/>
      </c>
      <c r="N88" s="14" t="n"/>
      <c r="O88" s="16" t="n"/>
      <c r="P88" s="16" t="n"/>
      <c r="Q88" s="8" t="n"/>
      <c r="S88" s="17">
        <f>IF(NOT(OR(A88&lt;&gt;"",B88&lt;&gt;"",C88&lt;&gt;"",D88&lt;&gt;"",E88&lt;&gt;"",F88&lt;&gt;"",G88&lt;&gt;"",H88&lt;&gt;"",I88&lt;&gt;"",J88&lt;&gt;"",K88&lt;&gt;"",L88&lt;&gt;"",N88&lt;&gt;"",O88&lt;&gt;"",P88&lt;&gt;"",Q88&lt;&gt;"")),"",IF(NOT(AND(OR(A88="",AND(LEN(A88)=12,ISNUMBER(--A88))),OR(B88="",COUNTIF('2. Proyectos'!$A$5:$A$54,B88)&gt;0),OR(D88="",COUNTIF(Listas!$CA$2:$CA$56,D88)&gt;0),OR(E88="",AND(ISNUMBER(E88),E88&gt;0)),OR(F88="",COUNTIF(Listas!$K$2:$K$4,F88)&gt;0),OR(G88="",AND(ISNUMBER(G88),G88&gt;0)),OR(H88="",AND(ISNUMBER(H88),H88&gt;0)),OR(I88="",AND(ISNUMBER(I88),I88&gt;0)),OR(J88="",AND(ISNUMBER(J88),J88&gt;=2018,J88&lt;=2025)),OR(K88="",AND(ISNUMBER(K88),K88&gt;=1,K88&lt;=12)),OR(L88="",COUNTIF(Listas!$H$2:$H$250,L88)&gt;0),OR(N88="",AND(ISNUMBER(N88),N88&gt;0)),OR(O88="",AND(ISNUMBER(O88),O88&gt;=0)),OR(P88="",COUNTIF(Listas!$BC$2:$BC$3,P88)&gt;0))),"Dato inválido",IF(NOT(AND(A88&lt;&gt;"",B88&lt;&gt;"",C88&lt;&gt;"",E88&lt;&gt;"",F88&lt;&gt;"",G88&lt;&gt;"",H88&lt;&gt;"",J88&lt;&gt;"",K88&lt;&gt;"",L88&lt;&gt;"",N88&lt;&gt;"")),"Incompleta","OK")))</f>
        <v/>
      </c>
    </row>
    <row r="89">
      <c r="A89" s="18" t="n"/>
      <c r="B89" s="6" t="n"/>
      <c r="C89" s="6" t="n"/>
      <c r="D89" s="6" t="n"/>
      <c r="E89" s="19" t="n"/>
      <c r="F89" s="6" t="n"/>
      <c r="G89" s="19" t="n"/>
      <c r="H89" s="19" t="n"/>
      <c r="I89" s="19" t="n"/>
      <c r="J89" s="18" t="n"/>
      <c r="K89" s="18" t="n"/>
      <c r="L89" s="6" t="n"/>
      <c r="M89" s="15">
        <f>IFERROR(VLOOKUP(L89,Listas!$DK$2:$DL$250,2,FALSE),"")</f>
        <v/>
      </c>
      <c r="N89" s="19" t="n"/>
      <c r="O89" s="20" t="n"/>
      <c r="P89" s="20" t="n"/>
      <c r="Q89" s="6" t="n"/>
      <c r="S89" s="17">
        <f>IF(NOT(OR(A89&lt;&gt;"",B89&lt;&gt;"",C89&lt;&gt;"",D89&lt;&gt;"",E89&lt;&gt;"",F89&lt;&gt;"",G89&lt;&gt;"",H89&lt;&gt;"",I89&lt;&gt;"",J89&lt;&gt;"",K89&lt;&gt;"",L89&lt;&gt;"",N89&lt;&gt;"",O89&lt;&gt;"",P89&lt;&gt;"",Q89&lt;&gt;"")),"",IF(NOT(AND(OR(A89="",AND(LEN(A89)=12,ISNUMBER(--A89))),OR(B89="",COUNTIF('2. Proyectos'!$A$5:$A$54,B89)&gt;0),OR(D89="",COUNTIF(Listas!$CA$2:$CA$56,D89)&gt;0),OR(E89="",AND(ISNUMBER(E89),E89&gt;0)),OR(F89="",COUNTIF(Listas!$K$2:$K$4,F89)&gt;0),OR(G89="",AND(ISNUMBER(G89),G89&gt;0)),OR(H89="",AND(ISNUMBER(H89),H89&gt;0)),OR(I89="",AND(ISNUMBER(I89),I89&gt;0)),OR(J89="",AND(ISNUMBER(J89),J89&gt;=2018,J89&lt;=2025)),OR(K89="",AND(ISNUMBER(K89),K89&gt;=1,K89&lt;=12)),OR(L89="",COUNTIF(Listas!$H$2:$H$250,L89)&gt;0),OR(N89="",AND(ISNUMBER(N89),N89&gt;0)),OR(O89="",AND(ISNUMBER(O89),O89&gt;=0)),OR(P89="",COUNTIF(Listas!$BC$2:$BC$3,P89)&gt;0))),"Dato inválido",IF(NOT(AND(A89&lt;&gt;"",B89&lt;&gt;"",C89&lt;&gt;"",E89&lt;&gt;"",F89&lt;&gt;"",G89&lt;&gt;"",H89&lt;&gt;"",J89&lt;&gt;"",K89&lt;&gt;"",L89&lt;&gt;"",N89&lt;&gt;"")),"Incompleta","OK")))</f>
        <v/>
      </c>
    </row>
    <row r="90">
      <c r="A90" s="13" t="n"/>
      <c r="B90" s="8" t="n"/>
      <c r="C90" s="8" t="n"/>
      <c r="D90" s="8" t="n"/>
      <c r="E90" s="14" t="n"/>
      <c r="F90" s="8" t="n"/>
      <c r="G90" s="14" t="n"/>
      <c r="H90" s="14" t="n"/>
      <c r="I90" s="14" t="n"/>
      <c r="J90" s="13" t="n"/>
      <c r="K90" s="13" t="n"/>
      <c r="L90" s="8" t="n"/>
      <c r="M90" s="15">
        <f>IFERROR(VLOOKUP(L90,Listas!$DK$2:$DL$250,2,FALSE),"")</f>
        <v/>
      </c>
      <c r="N90" s="14" t="n"/>
      <c r="O90" s="16" t="n"/>
      <c r="P90" s="16" t="n"/>
      <c r="Q90" s="8" t="n"/>
      <c r="S90" s="17">
        <f>IF(NOT(OR(A90&lt;&gt;"",B90&lt;&gt;"",C90&lt;&gt;"",D90&lt;&gt;"",E90&lt;&gt;"",F90&lt;&gt;"",G90&lt;&gt;"",H90&lt;&gt;"",I90&lt;&gt;"",J90&lt;&gt;"",K90&lt;&gt;"",L90&lt;&gt;"",N90&lt;&gt;"",O90&lt;&gt;"",P90&lt;&gt;"",Q90&lt;&gt;"")),"",IF(NOT(AND(OR(A90="",AND(LEN(A90)=12,ISNUMBER(--A90))),OR(B90="",COUNTIF('2. Proyectos'!$A$5:$A$54,B90)&gt;0),OR(D90="",COUNTIF(Listas!$CA$2:$CA$56,D90)&gt;0),OR(E90="",AND(ISNUMBER(E90),E90&gt;0)),OR(F90="",COUNTIF(Listas!$K$2:$K$4,F90)&gt;0),OR(G90="",AND(ISNUMBER(G90),G90&gt;0)),OR(H90="",AND(ISNUMBER(H90),H90&gt;0)),OR(I90="",AND(ISNUMBER(I90),I90&gt;0)),OR(J90="",AND(ISNUMBER(J90),J90&gt;=2018,J90&lt;=2025)),OR(K90="",AND(ISNUMBER(K90),K90&gt;=1,K90&lt;=12)),OR(L90="",COUNTIF(Listas!$H$2:$H$250,L90)&gt;0),OR(N90="",AND(ISNUMBER(N90),N90&gt;0)),OR(O90="",AND(ISNUMBER(O90),O90&gt;=0)),OR(P90="",COUNTIF(Listas!$BC$2:$BC$3,P90)&gt;0))),"Dato inválido",IF(NOT(AND(A90&lt;&gt;"",B90&lt;&gt;"",C90&lt;&gt;"",E90&lt;&gt;"",F90&lt;&gt;"",G90&lt;&gt;"",H90&lt;&gt;"",J90&lt;&gt;"",K90&lt;&gt;"",L90&lt;&gt;"",N90&lt;&gt;"")),"Incompleta","OK")))</f>
        <v/>
      </c>
    </row>
    <row r="91">
      <c r="A91" s="18" t="n"/>
      <c r="B91" s="6" t="n"/>
      <c r="C91" s="6" t="n"/>
      <c r="D91" s="6" t="n"/>
      <c r="E91" s="19" t="n"/>
      <c r="F91" s="6" t="n"/>
      <c r="G91" s="19" t="n"/>
      <c r="H91" s="19" t="n"/>
      <c r="I91" s="19" t="n"/>
      <c r="J91" s="18" t="n"/>
      <c r="K91" s="18" t="n"/>
      <c r="L91" s="6" t="n"/>
      <c r="M91" s="15">
        <f>IFERROR(VLOOKUP(L91,Listas!$DK$2:$DL$250,2,FALSE),"")</f>
        <v/>
      </c>
      <c r="N91" s="19" t="n"/>
      <c r="O91" s="20" t="n"/>
      <c r="P91" s="20" t="n"/>
      <c r="Q91" s="6" t="n"/>
      <c r="S91" s="17">
        <f>IF(NOT(OR(A91&lt;&gt;"",B91&lt;&gt;"",C91&lt;&gt;"",D91&lt;&gt;"",E91&lt;&gt;"",F91&lt;&gt;"",G91&lt;&gt;"",H91&lt;&gt;"",I91&lt;&gt;"",J91&lt;&gt;"",K91&lt;&gt;"",L91&lt;&gt;"",N91&lt;&gt;"",O91&lt;&gt;"",P91&lt;&gt;"",Q91&lt;&gt;"")),"",IF(NOT(AND(OR(A91="",AND(LEN(A91)=12,ISNUMBER(--A91))),OR(B91="",COUNTIF('2. Proyectos'!$A$5:$A$54,B91)&gt;0),OR(D91="",COUNTIF(Listas!$CA$2:$CA$56,D91)&gt;0),OR(E91="",AND(ISNUMBER(E91),E91&gt;0)),OR(F91="",COUNTIF(Listas!$K$2:$K$4,F91)&gt;0),OR(G91="",AND(ISNUMBER(G91),G91&gt;0)),OR(H91="",AND(ISNUMBER(H91),H91&gt;0)),OR(I91="",AND(ISNUMBER(I91),I91&gt;0)),OR(J91="",AND(ISNUMBER(J91),J91&gt;=2018,J91&lt;=2025)),OR(K91="",AND(ISNUMBER(K91),K91&gt;=1,K91&lt;=12)),OR(L91="",COUNTIF(Listas!$H$2:$H$250,L91)&gt;0),OR(N91="",AND(ISNUMBER(N91),N91&gt;0)),OR(O91="",AND(ISNUMBER(O91),O91&gt;=0)),OR(P91="",COUNTIF(Listas!$BC$2:$BC$3,P91)&gt;0))),"Dato inválido",IF(NOT(AND(A91&lt;&gt;"",B91&lt;&gt;"",C91&lt;&gt;"",E91&lt;&gt;"",F91&lt;&gt;"",G91&lt;&gt;"",H91&lt;&gt;"",J91&lt;&gt;"",K91&lt;&gt;"",L91&lt;&gt;"",N91&lt;&gt;"")),"Incompleta","OK")))</f>
        <v/>
      </c>
    </row>
    <row r="92">
      <c r="A92" s="13" t="n"/>
      <c r="B92" s="8" t="n"/>
      <c r="C92" s="8" t="n"/>
      <c r="D92" s="8" t="n"/>
      <c r="E92" s="14" t="n"/>
      <c r="F92" s="8" t="n"/>
      <c r="G92" s="14" t="n"/>
      <c r="H92" s="14" t="n"/>
      <c r="I92" s="14" t="n"/>
      <c r="J92" s="13" t="n"/>
      <c r="K92" s="13" t="n"/>
      <c r="L92" s="8" t="n"/>
      <c r="M92" s="15">
        <f>IFERROR(VLOOKUP(L92,Listas!$DK$2:$DL$250,2,FALSE),"")</f>
        <v/>
      </c>
      <c r="N92" s="14" t="n"/>
      <c r="O92" s="16" t="n"/>
      <c r="P92" s="16" t="n"/>
      <c r="Q92" s="8" t="n"/>
      <c r="S92" s="17">
        <f>IF(NOT(OR(A92&lt;&gt;"",B92&lt;&gt;"",C92&lt;&gt;"",D92&lt;&gt;"",E92&lt;&gt;"",F92&lt;&gt;"",G92&lt;&gt;"",H92&lt;&gt;"",I92&lt;&gt;"",J92&lt;&gt;"",K92&lt;&gt;"",L92&lt;&gt;"",N92&lt;&gt;"",O92&lt;&gt;"",P92&lt;&gt;"",Q92&lt;&gt;"")),"",IF(NOT(AND(OR(A92="",AND(LEN(A92)=12,ISNUMBER(--A92))),OR(B92="",COUNTIF('2. Proyectos'!$A$5:$A$54,B92)&gt;0),OR(D92="",COUNTIF(Listas!$CA$2:$CA$56,D92)&gt;0),OR(E92="",AND(ISNUMBER(E92),E92&gt;0)),OR(F92="",COUNTIF(Listas!$K$2:$K$4,F92)&gt;0),OR(G92="",AND(ISNUMBER(G92),G92&gt;0)),OR(H92="",AND(ISNUMBER(H92),H92&gt;0)),OR(I92="",AND(ISNUMBER(I92),I92&gt;0)),OR(J92="",AND(ISNUMBER(J92),J92&gt;=2018,J92&lt;=2025)),OR(K92="",AND(ISNUMBER(K92),K92&gt;=1,K92&lt;=12)),OR(L92="",COUNTIF(Listas!$H$2:$H$250,L92)&gt;0),OR(N92="",AND(ISNUMBER(N92),N92&gt;0)),OR(O92="",AND(ISNUMBER(O92),O92&gt;=0)),OR(P92="",COUNTIF(Listas!$BC$2:$BC$3,P92)&gt;0))),"Dato inválido",IF(NOT(AND(A92&lt;&gt;"",B92&lt;&gt;"",C92&lt;&gt;"",E92&lt;&gt;"",F92&lt;&gt;"",G92&lt;&gt;"",H92&lt;&gt;"",J92&lt;&gt;"",K92&lt;&gt;"",L92&lt;&gt;"",N92&lt;&gt;"")),"Incompleta","OK")))</f>
        <v/>
      </c>
    </row>
    <row r="93">
      <c r="A93" s="18" t="n"/>
      <c r="B93" s="6" t="n"/>
      <c r="C93" s="6" t="n"/>
      <c r="D93" s="6" t="n"/>
      <c r="E93" s="19" t="n"/>
      <c r="F93" s="6" t="n"/>
      <c r="G93" s="19" t="n"/>
      <c r="H93" s="19" t="n"/>
      <c r="I93" s="19" t="n"/>
      <c r="J93" s="18" t="n"/>
      <c r="K93" s="18" t="n"/>
      <c r="L93" s="6" t="n"/>
      <c r="M93" s="15">
        <f>IFERROR(VLOOKUP(L93,Listas!$DK$2:$DL$250,2,FALSE),"")</f>
        <v/>
      </c>
      <c r="N93" s="19" t="n"/>
      <c r="O93" s="20" t="n"/>
      <c r="P93" s="20" t="n"/>
      <c r="Q93" s="6" t="n"/>
      <c r="S93" s="17">
        <f>IF(NOT(OR(A93&lt;&gt;"",B93&lt;&gt;"",C93&lt;&gt;"",D93&lt;&gt;"",E93&lt;&gt;"",F93&lt;&gt;"",G93&lt;&gt;"",H93&lt;&gt;"",I93&lt;&gt;"",J93&lt;&gt;"",K93&lt;&gt;"",L93&lt;&gt;"",N93&lt;&gt;"",O93&lt;&gt;"",P93&lt;&gt;"",Q93&lt;&gt;"")),"",IF(NOT(AND(OR(A93="",AND(LEN(A93)=12,ISNUMBER(--A93))),OR(B93="",COUNTIF('2. Proyectos'!$A$5:$A$54,B93)&gt;0),OR(D93="",COUNTIF(Listas!$CA$2:$CA$56,D93)&gt;0),OR(E93="",AND(ISNUMBER(E93),E93&gt;0)),OR(F93="",COUNTIF(Listas!$K$2:$K$4,F93)&gt;0),OR(G93="",AND(ISNUMBER(G93),G93&gt;0)),OR(H93="",AND(ISNUMBER(H93),H93&gt;0)),OR(I93="",AND(ISNUMBER(I93),I93&gt;0)),OR(J93="",AND(ISNUMBER(J93),J93&gt;=2018,J93&lt;=2025)),OR(K93="",AND(ISNUMBER(K93),K93&gt;=1,K93&lt;=12)),OR(L93="",COUNTIF(Listas!$H$2:$H$250,L93)&gt;0),OR(N93="",AND(ISNUMBER(N93),N93&gt;0)),OR(O93="",AND(ISNUMBER(O93),O93&gt;=0)),OR(P93="",COUNTIF(Listas!$BC$2:$BC$3,P93)&gt;0))),"Dato inválido",IF(NOT(AND(A93&lt;&gt;"",B93&lt;&gt;"",C93&lt;&gt;"",E93&lt;&gt;"",F93&lt;&gt;"",G93&lt;&gt;"",H93&lt;&gt;"",J93&lt;&gt;"",K93&lt;&gt;"",L93&lt;&gt;"",N93&lt;&gt;"")),"Incompleta","OK")))</f>
        <v/>
      </c>
    </row>
    <row r="94">
      <c r="A94" s="13" t="n"/>
      <c r="B94" s="8" t="n"/>
      <c r="C94" s="8" t="n"/>
      <c r="D94" s="8" t="n"/>
      <c r="E94" s="14" t="n"/>
      <c r="F94" s="8" t="n"/>
      <c r="G94" s="14" t="n"/>
      <c r="H94" s="14" t="n"/>
      <c r="I94" s="14" t="n"/>
      <c r="J94" s="13" t="n"/>
      <c r="K94" s="13" t="n"/>
      <c r="L94" s="8" t="n"/>
      <c r="M94" s="15">
        <f>IFERROR(VLOOKUP(L94,Listas!$DK$2:$DL$250,2,FALSE),"")</f>
        <v/>
      </c>
      <c r="N94" s="14" t="n"/>
      <c r="O94" s="16" t="n"/>
      <c r="P94" s="16" t="n"/>
      <c r="Q94" s="8" t="n"/>
      <c r="S94" s="17">
        <f>IF(NOT(OR(A94&lt;&gt;"",B94&lt;&gt;"",C94&lt;&gt;"",D94&lt;&gt;"",E94&lt;&gt;"",F94&lt;&gt;"",G94&lt;&gt;"",H94&lt;&gt;"",I94&lt;&gt;"",J94&lt;&gt;"",K94&lt;&gt;"",L94&lt;&gt;"",N94&lt;&gt;"",O94&lt;&gt;"",P94&lt;&gt;"",Q94&lt;&gt;"")),"",IF(NOT(AND(OR(A94="",AND(LEN(A94)=12,ISNUMBER(--A94))),OR(B94="",COUNTIF('2. Proyectos'!$A$5:$A$54,B94)&gt;0),OR(D94="",COUNTIF(Listas!$CA$2:$CA$56,D94)&gt;0),OR(E94="",AND(ISNUMBER(E94),E94&gt;0)),OR(F94="",COUNTIF(Listas!$K$2:$K$4,F94)&gt;0),OR(G94="",AND(ISNUMBER(G94),G94&gt;0)),OR(H94="",AND(ISNUMBER(H94),H94&gt;0)),OR(I94="",AND(ISNUMBER(I94),I94&gt;0)),OR(J94="",AND(ISNUMBER(J94),J94&gt;=2018,J94&lt;=2025)),OR(K94="",AND(ISNUMBER(K94),K94&gt;=1,K94&lt;=12)),OR(L94="",COUNTIF(Listas!$H$2:$H$250,L94)&gt;0),OR(N94="",AND(ISNUMBER(N94),N94&gt;0)),OR(O94="",AND(ISNUMBER(O94),O94&gt;=0)),OR(P94="",COUNTIF(Listas!$BC$2:$BC$3,P94)&gt;0))),"Dato inválido",IF(NOT(AND(A94&lt;&gt;"",B94&lt;&gt;"",C94&lt;&gt;"",E94&lt;&gt;"",F94&lt;&gt;"",G94&lt;&gt;"",H94&lt;&gt;"",J94&lt;&gt;"",K94&lt;&gt;"",L94&lt;&gt;"",N94&lt;&gt;"")),"Incompleta","OK")))</f>
        <v/>
      </c>
    </row>
    <row r="95">
      <c r="A95" s="18" t="n"/>
      <c r="B95" s="6" t="n"/>
      <c r="C95" s="6" t="n"/>
      <c r="D95" s="6" t="n"/>
      <c r="E95" s="19" t="n"/>
      <c r="F95" s="6" t="n"/>
      <c r="G95" s="19" t="n"/>
      <c r="H95" s="19" t="n"/>
      <c r="I95" s="19" t="n"/>
      <c r="J95" s="18" t="n"/>
      <c r="K95" s="18" t="n"/>
      <c r="L95" s="6" t="n"/>
      <c r="M95" s="15">
        <f>IFERROR(VLOOKUP(L95,Listas!$DK$2:$DL$250,2,FALSE),"")</f>
        <v/>
      </c>
      <c r="N95" s="19" t="n"/>
      <c r="O95" s="20" t="n"/>
      <c r="P95" s="20" t="n"/>
      <c r="Q95" s="6" t="n"/>
      <c r="S95" s="17">
        <f>IF(NOT(OR(A95&lt;&gt;"",B95&lt;&gt;"",C95&lt;&gt;"",D95&lt;&gt;"",E95&lt;&gt;"",F95&lt;&gt;"",G95&lt;&gt;"",H95&lt;&gt;"",I95&lt;&gt;"",J95&lt;&gt;"",K95&lt;&gt;"",L95&lt;&gt;"",N95&lt;&gt;"",O95&lt;&gt;"",P95&lt;&gt;"",Q95&lt;&gt;"")),"",IF(NOT(AND(OR(A95="",AND(LEN(A95)=12,ISNUMBER(--A95))),OR(B95="",COUNTIF('2. Proyectos'!$A$5:$A$54,B95)&gt;0),OR(D95="",COUNTIF(Listas!$CA$2:$CA$56,D95)&gt;0),OR(E95="",AND(ISNUMBER(E95),E95&gt;0)),OR(F95="",COUNTIF(Listas!$K$2:$K$4,F95)&gt;0),OR(G95="",AND(ISNUMBER(G95),G95&gt;0)),OR(H95="",AND(ISNUMBER(H95),H95&gt;0)),OR(I95="",AND(ISNUMBER(I95),I95&gt;0)),OR(J95="",AND(ISNUMBER(J95),J95&gt;=2018,J95&lt;=2025)),OR(K95="",AND(ISNUMBER(K95),K95&gt;=1,K95&lt;=12)),OR(L95="",COUNTIF(Listas!$H$2:$H$250,L95)&gt;0),OR(N95="",AND(ISNUMBER(N95),N95&gt;0)),OR(O95="",AND(ISNUMBER(O95),O95&gt;=0)),OR(P95="",COUNTIF(Listas!$BC$2:$BC$3,P95)&gt;0))),"Dato inválido",IF(NOT(AND(A95&lt;&gt;"",B95&lt;&gt;"",C95&lt;&gt;"",E95&lt;&gt;"",F95&lt;&gt;"",G95&lt;&gt;"",H95&lt;&gt;"",J95&lt;&gt;"",K95&lt;&gt;"",L95&lt;&gt;"",N95&lt;&gt;"")),"Incompleta","OK")))</f>
        <v/>
      </c>
    </row>
    <row r="96">
      <c r="A96" s="13" t="n"/>
      <c r="B96" s="8" t="n"/>
      <c r="C96" s="8" t="n"/>
      <c r="D96" s="8" t="n"/>
      <c r="E96" s="14" t="n"/>
      <c r="F96" s="8" t="n"/>
      <c r="G96" s="14" t="n"/>
      <c r="H96" s="14" t="n"/>
      <c r="I96" s="14" t="n"/>
      <c r="J96" s="13" t="n"/>
      <c r="K96" s="13" t="n"/>
      <c r="L96" s="8" t="n"/>
      <c r="M96" s="15">
        <f>IFERROR(VLOOKUP(L96,Listas!$DK$2:$DL$250,2,FALSE),"")</f>
        <v/>
      </c>
      <c r="N96" s="14" t="n"/>
      <c r="O96" s="16" t="n"/>
      <c r="P96" s="16" t="n"/>
      <c r="Q96" s="8" t="n"/>
      <c r="S96" s="17">
        <f>IF(NOT(OR(A96&lt;&gt;"",B96&lt;&gt;"",C96&lt;&gt;"",D96&lt;&gt;"",E96&lt;&gt;"",F96&lt;&gt;"",G96&lt;&gt;"",H96&lt;&gt;"",I96&lt;&gt;"",J96&lt;&gt;"",K96&lt;&gt;"",L96&lt;&gt;"",N96&lt;&gt;"",O96&lt;&gt;"",P96&lt;&gt;"",Q96&lt;&gt;"")),"",IF(NOT(AND(OR(A96="",AND(LEN(A96)=12,ISNUMBER(--A96))),OR(B96="",COUNTIF('2. Proyectos'!$A$5:$A$54,B96)&gt;0),OR(D96="",COUNTIF(Listas!$CA$2:$CA$56,D96)&gt;0),OR(E96="",AND(ISNUMBER(E96),E96&gt;0)),OR(F96="",COUNTIF(Listas!$K$2:$K$4,F96)&gt;0),OR(G96="",AND(ISNUMBER(G96),G96&gt;0)),OR(H96="",AND(ISNUMBER(H96),H96&gt;0)),OR(I96="",AND(ISNUMBER(I96),I96&gt;0)),OR(J96="",AND(ISNUMBER(J96),J96&gt;=2018,J96&lt;=2025)),OR(K96="",AND(ISNUMBER(K96),K96&gt;=1,K96&lt;=12)),OR(L96="",COUNTIF(Listas!$H$2:$H$250,L96)&gt;0),OR(N96="",AND(ISNUMBER(N96),N96&gt;0)),OR(O96="",AND(ISNUMBER(O96),O96&gt;=0)),OR(P96="",COUNTIF(Listas!$BC$2:$BC$3,P96)&gt;0))),"Dato inválido",IF(NOT(AND(A96&lt;&gt;"",B96&lt;&gt;"",C96&lt;&gt;"",E96&lt;&gt;"",F96&lt;&gt;"",G96&lt;&gt;"",H96&lt;&gt;"",J96&lt;&gt;"",K96&lt;&gt;"",L96&lt;&gt;"",N96&lt;&gt;"")),"Incompleta","OK")))</f>
        <v/>
      </c>
    </row>
    <row r="97">
      <c r="A97" s="18" t="n"/>
      <c r="B97" s="6" t="n"/>
      <c r="C97" s="6" t="n"/>
      <c r="D97" s="6" t="n"/>
      <c r="E97" s="19" t="n"/>
      <c r="F97" s="6" t="n"/>
      <c r="G97" s="19" t="n"/>
      <c r="H97" s="19" t="n"/>
      <c r="I97" s="19" t="n"/>
      <c r="J97" s="18" t="n"/>
      <c r="K97" s="18" t="n"/>
      <c r="L97" s="6" t="n"/>
      <c r="M97" s="15">
        <f>IFERROR(VLOOKUP(L97,Listas!$DK$2:$DL$250,2,FALSE),"")</f>
        <v/>
      </c>
      <c r="N97" s="19" t="n"/>
      <c r="O97" s="20" t="n"/>
      <c r="P97" s="20" t="n"/>
      <c r="Q97" s="6" t="n"/>
      <c r="S97" s="17">
        <f>IF(NOT(OR(A97&lt;&gt;"",B97&lt;&gt;"",C97&lt;&gt;"",D97&lt;&gt;"",E97&lt;&gt;"",F97&lt;&gt;"",G97&lt;&gt;"",H97&lt;&gt;"",I97&lt;&gt;"",J97&lt;&gt;"",K97&lt;&gt;"",L97&lt;&gt;"",N97&lt;&gt;"",O97&lt;&gt;"",P97&lt;&gt;"",Q97&lt;&gt;"")),"",IF(NOT(AND(OR(A97="",AND(LEN(A97)=12,ISNUMBER(--A97))),OR(B97="",COUNTIF('2. Proyectos'!$A$5:$A$54,B97)&gt;0),OR(D97="",COUNTIF(Listas!$CA$2:$CA$56,D97)&gt;0),OR(E97="",AND(ISNUMBER(E97),E97&gt;0)),OR(F97="",COUNTIF(Listas!$K$2:$K$4,F97)&gt;0),OR(G97="",AND(ISNUMBER(G97),G97&gt;0)),OR(H97="",AND(ISNUMBER(H97),H97&gt;0)),OR(I97="",AND(ISNUMBER(I97),I97&gt;0)),OR(J97="",AND(ISNUMBER(J97),J97&gt;=2018,J97&lt;=2025)),OR(K97="",AND(ISNUMBER(K97),K97&gt;=1,K97&lt;=12)),OR(L97="",COUNTIF(Listas!$H$2:$H$250,L97)&gt;0),OR(N97="",AND(ISNUMBER(N97),N97&gt;0)),OR(O97="",AND(ISNUMBER(O97),O97&gt;=0)),OR(P97="",COUNTIF(Listas!$BC$2:$BC$3,P97)&gt;0))),"Dato inválido",IF(NOT(AND(A97&lt;&gt;"",B97&lt;&gt;"",C97&lt;&gt;"",E97&lt;&gt;"",F97&lt;&gt;"",G97&lt;&gt;"",H97&lt;&gt;"",J97&lt;&gt;"",K97&lt;&gt;"",L97&lt;&gt;"",N97&lt;&gt;"")),"Incompleta","OK")))</f>
        <v/>
      </c>
    </row>
    <row r="98">
      <c r="A98" s="13" t="n"/>
      <c r="B98" s="8" t="n"/>
      <c r="C98" s="8" t="n"/>
      <c r="D98" s="8" t="n"/>
      <c r="E98" s="14" t="n"/>
      <c r="F98" s="8" t="n"/>
      <c r="G98" s="14" t="n"/>
      <c r="H98" s="14" t="n"/>
      <c r="I98" s="14" t="n"/>
      <c r="J98" s="13" t="n"/>
      <c r="K98" s="13" t="n"/>
      <c r="L98" s="8" t="n"/>
      <c r="M98" s="15">
        <f>IFERROR(VLOOKUP(L98,Listas!$DK$2:$DL$250,2,FALSE),"")</f>
        <v/>
      </c>
      <c r="N98" s="14" t="n"/>
      <c r="O98" s="16" t="n"/>
      <c r="P98" s="16" t="n"/>
      <c r="Q98" s="8" t="n"/>
      <c r="S98" s="17">
        <f>IF(NOT(OR(A98&lt;&gt;"",B98&lt;&gt;"",C98&lt;&gt;"",D98&lt;&gt;"",E98&lt;&gt;"",F98&lt;&gt;"",G98&lt;&gt;"",H98&lt;&gt;"",I98&lt;&gt;"",J98&lt;&gt;"",K98&lt;&gt;"",L98&lt;&gt;"",N98&lt;&gt;"",O98&lt;&gt;"",P98&lt;&gt;"",Q98&lt;&gt;"")),"",IF(NOT(AND(OR(A98="",AND(LEN(A98)=12,ISNUMBER(--A98))),OR(B98="",COUNTIF('2. Proyectos'!$A$5:$A$54,B98)&gt;0),OR(D98="",COUNTIF(Listas!$CA$2:$CA$56,D98)&gt;0),OR(E98="",AND(ISNUMBER(E98),E98&gt;0)),OR(F98="",COUNTIF(Listas!$K$2:$K$4,F98)&gt;0),OR(G98="",AND(ISNUMBER(G98),G98&gt;0)),OR(H98="",AND(ISNUMBER(H98),H98&gt;0)),OR(I98="",AND(ISNUMBER(I98),I98&gt;0)),OR(J98="",AND(ISNUMBER(J98),J98&gt;=2018,J98&lt;=2025)),OR(K98="",AND(ISNUMBER(K98),K98&gt;=1,K98&lt;=12)),OR(L98="",COUNTIF(Listas!$H$2:$H$250,L98)&gt;0),OR(N98="",AND(ISNUMBER(N98),N98&gt;0)),OR(O98="",AND(ISNUMBER(O98),O98&gt;=0)),OR(P98="",COUNTIF(Listas!$BC$2:$BC$3,P98)&gt;0))),"Dato inválido",IF(NOT(AND(A98&lt;&gt;"",B98&lt;&gt;"",C98&lt;&gt;"",E98&lt;&gt;"",F98&lt;&gt;"",G98&lt;&gt;"",H98&lt;&gt;"",J98&lt;&gt;"",K98&lt;&gt;"",L98&lt;&gt;"",N98&lt;&gt;"")),"Incompleta","OK")))</f>
        <v/>
      </c>
    </row>
    <row r="99">
      <c r="A99" s="18" t="n"/>
      <c r="B99" s="6" t="n"/>
      <c r="C99" s="6" t="n"/>
      <c r="D99" s="6" t="n"/>
      <c r="E99" s="19" t="n"/>
      <c r="F99" s="6" t="n"/>
      <c r="G99" s="19" t="n"/>
      <c r="H99" s="19" t="n"/>
      <c r="I99" s="19" t="n"/>
      <c r="J99" s="18" t="n"/>
      <c r="K99" s="18" t="n"/>
      <c r="L99" s="6" t="n"/>
      <c r="M99" s="15">
        <f>IFERROR(VLOOKUP(L99,Listas!$DK$2:$DL$250,2,FALSE),"")</f>
        <v/>
      </c>
      <c r="N99" s="19" t="n"/>
      <c r="O99" s="20" t="n"/>
      <c r="P99" s="20" t="n"/>
      <c r="Q99" s="6" t="n"/>
      <c r="S99" s="17">
        <f>IF(NOT(OR(A99&lt;&gt;"",B99&lt;&gt;"",C99&lt;&gt;"",D99&lt;&gt;"",E99&lt;&gt;"",F99&lt;&gt;"",G99&lt;&gt;"",H99&lt;&gt;"",I99&lt;&gt;"",J99&lt;&gt;"",K99&lt;&gt;"",L99&lt;&gt;"",N99&lt;&gt;"",O99&lt;&gt;"",P99&lt;&gt;"",Q99&lt;&gt;"")),"",IF(NOT(AND(OR(A99="",AND(LEN(A99)=12,ISNUMBER(--A99))),OR(B99="",COUNTIF('2. Proyectos'!$A$5:$A$54,B99)&gt;0),OR(D99="",COUNTIF(Listas!$CA$2:$CA$56,D99)&gt;0),OR(E99="",AND(ISNUMBER(E99),E99&gt;0)),OR(F99="",COUNTIF(Listas!$K$2:$K$4,F99)&gt;0),OR(G99="",AND(ISNUMBER(G99),G99&gt;0)),OR(H99="",AND(ISNUMBER(H99),H99&gt;0)),OR(I99="",AND(ISNUMBER(I99),I99&gt;0)),OR(J99="",AND(ISNUMBER(J99),J99&gt;=2018,J99&lt;=2025)),OR(K99="",AND(ISNUMBER(K99),K99&gt;=1,K99&lt;=12)),OR(L99="",COUNTIF(Listas!$H$2:$H$250,L99)&gt;0),OR(N99="",AND(ISNUMBER(N99),N99&gt;0)),OR(O99="",AND(ISNUMBER(O99),O99&gt;=0)),OR(P99="",COUNTIF(Listas!$BC$2:$BC$3,P99)&gt;0))),"Dato inválido",IF(NOT(AND(A99&lt;&gt;"",B99&lt;&gt;"",C99&lt;&gt;"",E99&lt;&gt;"",F99&lt;&gt;"",G99&lt;&gt;"",H99&lt;&gt;"",J99&lt;&gt;"",K99&lt;&gt;"",L99&lt;&gt;"",N99&lt;&gt;"")),"Incompleta","OK")))</f>
        <v/>
      </c>
    </row>
    <row r="100">
      <c r="A100" s="13" t="n"/>
      <c r="B100" s="8" t="n"/>
      <c r="C100" s="8" t="n"/>
      <c r="D100" s="8" t="n"/>
      <c r="E100" s="14" t="n"/>
      <c r="F100" s="8" t="n"/>
      <c r="G100" s="14" t="n"/>
      <c r="H100" s="14" t="n"/>
      <c r="I100" s="14" t="n"/>
      <c r="J100" s="13" t="n"/>
      <c r="K100" s="13" t="n"/>
      <c r="L100" s="8" t="n"/>
      <c r="M100" s="15">
        <f>IFERROR(VLOOKUP(L100,Listas!$DK$2:$DL$250,2,FALSE),"")</f>
        <v/>
      </c>
      <c r="N100" s="14" t="n"/>
      <c r="O100" s="16" t="n"/>
      <c r="P100" s="16" t="n"/>
      <c r="Q100" s="8" t="n"/>
      <c r="S100" s="17">
        <f>IF(NOT(OR(A100&lt;&gt;"",B100&lt;&gt;"",C100&lt;&gt;"",D100&lt;&gt;"",E100&lt;&gt;"",F100&lt;&gt;"",G100&lt;&gt;"",H100&lt;&gt;"",I100&lt;&gt;"",J100&lt;&gt;"",K100&lt;&gt;"",L100&lt;&gt;"",N100&lt;&gt;"",O100&lt;&gt;"",P100&lt;&gt;"",Q100&lt;&gt;"")),"",IF(NOT(AND(OR(A100="",AND(LEN(A100)=12,ISNUMBER(--A100))),OR(B100="",COUNTIF('2. Proyectos'!$A$5:$A$54,B100)&gt;0),OR(D100="",COUNTIF(Listas!$CA$2:$CA$56,D100)&gt;0),OR(E100="",AND(ISNUMBER(E100),E100&gt;0)),OR(F100="",COUNTIF(Listas!$K$2:$K$4,F100)&gt;0),OR(G100="",AND(ISNUMBER(G100),G100&gt;0)),OR(H100="",AND(ISNUMBER(H100),H100&gt;0)),OR(I100="",AND(ISNUMBER(I100),I100&gt;0)),OR(J100="",AND(ISNUMBER(J100),J100&gt;=2018,J100&lt;=2025)),OR(K100="",AND(ISNUMBER(K100),K100&gt;=1,K100&lt;=12)),OR(L100="",COUNTIF(Listas!$H$2:$H$250,L100)&gt;0),OR(N100="",AND(ISNUMBER(N100),N100&gt;0)),OR(O100="",AND(ISNUMBER(O100),O100&gt;=0)),OR(P100="",COUNTIF(Listas!$BC$2:$BC$3,P100)&gt;0))),"Dato inválido",IF(NOT(AND(A100&lt;&gt;"",B100&lt;&gt;"",C100&lt;&gt;"",E100&lt;&gt;"",F100&lt;&gt;"",G100&lt;&gt;"",H100&lt;&gt;"",J100&lt;&gt;"",K100&lt;&gt;"",L100&lt;&gt;"",N100&lt;&gt;"")),"Incompleta","OK")))</f>
        <v/>
      </c>
    </row>
    <row r="101">
      <c r="A101" s="18" t="n"/>
      <c r="B101" s="6" t="n"/>
      <c r="C101" s="6" t="n"/>
      <c r="D101" s="6" t="n"/>
      <c r="E101" s="19" t="n"/>
      <c r="F101" s="6" t="n"/>
      <c r="G101" s="19" t="n"/>
      <c r="H101" s="19" t="n"/>
      <c r="I101" s="19" t="n"/>
      <c r="J101" s="18" t="n"/>
      <c r="K101" s="18" t="n"/>
      <c r="L101" s="6" t="n"/>
      <c r="M101" s="15">
        <f>IFERROR(VLOOKUP(L101,Listas!$DK$2:$DL$250,2,FALSE),"")</f>
        <v/>
      </c>
      <c r="N101" s="19" t="n"/>
      <c r="O101" s="20" t="n"/>
      <c r="P101" s="20" t="n"/>
      <c r="Q101" s="6" t="n"/>
      <c r="S101" s="17">
        <f>IF(NOT(OR(A101&lt;&gt;"",B101&lt;&gt;"",C101&lt;&gt;"",D101&lt;&gt;"",E101&lt;&gt;"",F101&lt;&gt;"",G101&lt;&gt;"",H101&lt;&gt;"",I101&lt;&gt;"",J101&lt;&gt;"",K101&lt;&gt;"",L101&lt;&gt;"",N101&lt;&gt;"",O101&lt;&gt;"",P101&lt;&gt;"",Q101&lt;&gt;"")),"",IF(NOT(AND(OR(A101="",AND(LEN(A101)=12,ISNUMBER(--A101))),OR(B101="",COUNTIF('2. Proyectos'!$A$5:$A$54,B101)&gt;0),OR(D101="",COUNTIF(Listas!$CA$2:$CA$56,D101)&gt;0),OR(E101="",AND(ISNUMBER(E101),E101&gt;0)),OR(F101="",COUNTIF(Listas!$K$2:$K$4,F101)&gt;0),OR(G101="",AND(ISNUMBER(G101),G101&gt;0)),OR(H101="",AND(ISNUMBER(H101),H101&gt;0)),OR(I101="",AND(ISNUMBER(I101),I101&gt;0)),OR(J101="",AND(ISNUMBER(J101),J101&gt;=2018,J101&lt;=2025)),OR(K101="",AND(ISNUMBER(K101),K101&gt;=1,K101&lt;=12)),OR(L101="",COUNTIF(Listas!$H$2:$H$250,L101)&gt;0),OR(N101="",AND(ISNUMBER(N101),N101&gt;0)),OR(O101="",AND(ISNUMBER(O101),O101&gt;=0)),OR(P101="",COUNTIF(Listas!$BC$2:$BC$3,P101)&gt;0))),"Dato inválido",IF(NOT(AND(A101&lt;&gt;"",B101&lt;&gt;"",C101&lt;&gt;"",E101&lt;&gt;"",F101&lt;&gt;"",G101&lt;&gt;"",H101&lt;&gt;"",J101&lt;&gt;"",K101&lt;&gt;"",L101&lt;&gt;"",N101&lt;&gt;"")),"Incompleta","OK")))</f>
        <v/>
      </c>
    </row>
    <row r="102">
      <c r="A102" s="13" t="n"/>
      <c r="B102" s="8" t="n"/>
      <c r="C102" s="8" t="n"/>
      <c r="D102" s="8" t="n"/>
      <c r="E102" s="14" t="n"/>
      <c r="F102" s="8" t="n"/>
      <c r="G102" s="14" t="n"/>
      <c r="H102" s="14" t="n"/>
      <c r="I102" s="14" t="n"/>
      <c r="J102" s="13" t="n"/>
      <c r="K102" s="13" t="n"/>
      <c r="L102" s="8" t="n"/>
      <c r="M102" s="15">
        <f>IFERROR(VLOOKUP(L102,Listas!$DK$2:$DL$250,2,FALSE),"")</f>
        <v/>
      </c>
      <c r="N102" s="14" t="n"/>
      <c r="O102" s="16" t="n"/>
      <c r="P102" s="16" t="n"/>
      <c r="Q102" s="8" t="n"/>
      <c r="S102" s="17">
        <f>IF(NOT(OR(A102&lt;&gt;"",B102&lt;&gt;"",C102&lt;&gt;"",D102&lt;&gt;"",E102&lt;&gt;"",F102&lt;&gt;"",G102&lt;&gt;"",H102&lt;&gt;"",I102&lt;&gt;"",J102&lt;&gt;"",K102&lt;&gt;"",L102&lt;&gt;"",N102&lt;&gt;"",O102&lt;&gt;"",P102&lt;&gt;"",Q102&lt;&gt;"")),"",IF(NOT(AND(OR(A102="",AND(LEN(A102)=12,ISNUMBER(--A102))),OR(B102="",COUNTIF('2. Proyectos'!$A$5:$A$54,B102)&gt;0),OR(D102="",COUNTIF(Listas!$CA$2:$CA$56,D102)&gt;0),OR(E102="",AND(ISNUMBER(E102),E102&gt;0)),OR(F102="",COUNTIF(Listas!$K$2:$K$4,F102)&gt;0),OR(G102="",AND(ISNUMBER(G102),G102&gt;0)),OR(H102="",AND(ISNUMBER(H102),H102&gt;0)),OR(I102="",AND(ISNUMBER(I102),I102&gt;0)),OR(J102="",AND(ISNUMBER(J102),J102&gt;=2018,J102&lt;=2025)),OR(K102="",AND(ISNUMBER(K102),K102&gt;=1,K102&lt;=12)),OR(L102="",COUNTIF(Listas!$H$2:$H$250,L102)&gt;0),OR(N102="",AND(ISNUMBER(N102),N102&gt;0)),OR(O102="",AND(ISNUMBER(O102),O102&gt;=0)),OR(P102="",COUNTIF(Listas!$BC$2:$BC$3,P102)&gt;0))),"Dato inválido",IF(NOT(AND(A102&lt;&gt;"",B102&lt;&gt;"",C102&lt;&gt;"",E102&lt;&gt;"",F102&lt;&gt;"",G102&lt;&gt;"",H102&lt;&gt;"",J102&lt;&gt;"",K102&lt;&gt;"",L102&lt;&gt;"",N102&lt;&gt;"")),"Incompleta","OK")))</f>
        <v/>
      </c>
    </row>
    <row r="103">
      <c r="A103" s="18" t="n"/>
      <c r="B103" s="6" t="n"/>
      <c r="C103" s="6" t="n"/>
      <c r="D103" s="6" t="n"/>
      <c r="E103" s="19" t="n"/>
      <c r="F103" s="6" t="n"/>
      <c r="G103" s="19" t="n"/>
      <c r="H103" s="19" t="n"/>
      <c r="I103" s="19" t="n"/>
      <c r="J103" s="18" t="n"/>
      <c r="K103" s="18" t="n"/>
      <c r="L103" s="6" t="n"/>
      <c r="M103" s="15">
        <f>IFERROR(VLOOKUP(L103,Listas!$DK$2:$DL$250,2,FALSE),"")</f>
        <v/>
      </c>
      <c r="N103" s="19" t="n"/>
      <c r="O103" s="20" t="n"/>
      <c r="P103" s="20" t="n"/>
      <c r="Q103" s="6" t="n"/>
      <c r="S103" s="17">
        <f>IF(NOT(OR(A103&lt;&gt;"",B103&lt;&gt;"",C103&lt;&gt;"",D103&lt;&gt;"",E103&lt;&gt;"",F103&lt;&gt;"",G103&lt;&gt;"",H103&lt;&gt;"",I103&lt;&gt;"",J103&lt;&gt;"",K103&lt;&gt;"",L103&lt;&gt;"",N103&lt;&gt;"",O103&lt;&gt;"",P103&lt;&gt;"",Q103&lt;&gt;"")),"",IF(NOT(AND(OR(A103="",AND(LEN(A103)=12,ISNUMBER(--A103))),OR(B103="",COUNTIF('2. Proyectos'!$A$5:$A$54,B103)&gt;0),OR(D103="",COUNTIF(Listas!$CA$2:$CA$56,D103)&gt;0),OR(E103="",AND(ISNUMBER(E103),E103&gt;0)),OR(F103="",COUNTIF(Listas!$K$2:$K$4,F103)&gt;0),OR(G103="",AND(ISNUMBER(G103),G103&gt;0)),OR(H103="",AND(ISNUMBER(H103),H103&gt;0)),OR(I103="",AND(ISNUMBER(I103),I103&gt;0)),OR(J103="",AND(ISNUMBER(J103),J103&gt;=2018,J103&lt;=2025)),OR(K103="",AND(ISNUMBER(K103),K103&gt;=1,K103&lt;=12)),OR(L103="",COUNTIF(Listas!$H$2:$H$250,L103)&gt;0),OR(N103="",AND(ISNUMBER(N103),N103&gt;0)),OR(O103="",AND(ISNUMBER(O103),O103&gt;=0)),OR(P103="",COUNTIF(Listas!$BC$2:$BC$3,P103)&gt;0))),"Dato inválido",IF(NOT(AND(A103&lt;&gt;"",B103&lt;&gt;"",C103&lt;&gt;"",E103&lt;&gt;"",F103&lt;&gt;"",G103&lt;&gt;"",H103&lt;&gt;"",J103&lt;&gt;"",K103&lt;&gt;"",L103&lt;&gt;"",N103&lt;&gt;"")),"Incompleta","OK")))</f>
        <v/>
      </c>
    </row>
    <row r="104">
      <c r="A104" s="13" t="n"/>
      <c r="B104" s="8" t="n"/>
      <c r="C104" s="8" t="n"/>
      <c r="D104" s="8" t="n"/>
      <c r="E104" s="14" t="n"/>
      <c r="F104" s="8" t="n"/>
      <c r="G104" s="14" t="n"/>
      <c r="H104" s="14" t="n"/>
      <c r="I104" s="14" t="n"/>
      <c r="J104" s="13" t="n"/>
      <c r="K104" s="13" t="n"/>
      <c r="L104" s="8" t="n"/>
      <c r="M104" s="15">
        <f>IFERROR(VLOOKUP(L104,Listas!$DK$2:$DL$250,2,FALSE),"")</f>
        <v/>
      </c>
      <c r="N104" s="14" t="n"/>
      <c r="O104" s="16" t="n"/>
      <c r="P104" s="16" t="n"/>
      <c r="Q104" s="8" t="n"/>
      <c r="S104" s="17">
        <f>IF(NOT(OR(A104&lt;&gt;"",B104&lt;&gt;"",C104&lt;&gt;"",D104&lt;&gt;"",E104&lt;&gt;"",F104&lt;&gt;"",G104&lt;&gt;"",H104&lt;&gt;"",I104&lt;&gt;"",J104&lt;&gt;"",K104&lt;&gt;"",L104&lt;&gt;"",N104&lt;&gt;"",O104&lt;&gt;"",P104&lt;&gt;"",Q104&lt;&gt;"")),"",IF(NOT(AND(OR(A104="",AND(LEN(A104)=12,ISNUMBER(--A104))),OR(B104="",COUNTIF('2. Proyectos'!$A$5:$A$54,B104)&gt;0),OR(D104="",COUNTIF(Listas!$CA$2:$CA$56,D104)&gt;0),OR(E104="",AND(ISNUMBER(E104),E104&gt;0)),OR(F104="",COUNTIF(Listas!$K$2:$K$4,F104)&gt;0),OR(G104="",AND(ISNUMBER(G104),G104&gt;0)),OR(H104="",AND(ISNUMBER(H104),H104&gt;0)),OR(I104="",AND(ISNUMBER(I104),I104&gt;0)),OR(J104="",AND(ISNUMBER(J104),J104&gt;=2018,J104&lt;=2025)),OR(K104="",AND(ISNUMBER(K104),K104&gt;=1,K104&lt;=12)),OR(L104="",COUNTIF(Listas!$H$2:$H$250,L104)&gt;0),OR(N104="",AND(ISNUMBER(N104),N104&gt;0)),OR(O104="",AND(ISNUMBER(O104),O104&gt;=0)),OR(P104="",COUNTIF(Listas!$BC$2:$BC$3,P104)&gt;0))),"Dato inválido",IF(NOT(AND(A104&lt;&gt;"",B104&lt;&gt;"",C104&lt;&gt;"",E104&lt;&gt;"",F104&lt;&gt;"",G104&lt;&gt;"",H104&lt;&gt;"",J104&lt;&gt;"",K104&lt;&gt;"",L104&lt;&gt;"",N104&lt;&gt;"")),"Incompleta","OK")))</f>
        <v/>
      </c>
    </row>
    <row r="105">
      <c r="A105" s="18" t="n"/>
      <c r="B105" s="6" t="n"/>
      <c r="C105" s="6" t="n"/>
      <c r="D105" s="6" t="n"/>
      <c r="E105" s="19" t="n"/>
      <c r="F105" s="6" t="n"/>
      <c r="G105" s="19" t="n"/>
      <c r="H105" s="19" t="n"/>
      <c r="I105" s="19" t="n"/>
      <c r="J105" s="18" t="n"/>
      <c r="K105" s="18" t="n"/>
      <c r="L105" s="6" t="n"/>
      <c r="M105" s="15">
        <f>IFERROR(VLOOKUP(L105,Listas!$DK$2:$DL$250,2,FALSE),"")</f>
        <v/>
      </c>
      <c r="N105" s="19" t="n"/>
      <c r="O105" s="20" t="n"/>
      <c r="P105" s="20" t="n"/>
      <c r="Q105" s="6" t="n"/>
      <c r="S105" s="17">
        <f>IF(NOT(OR(A105&lt;&gt;"",B105&lt;&gt;"",C105&lt;&gt;"",D105&lt;&gt;"",E105&lt;&gt;"",F105&lt;&gt;"",G105&lt;&gt;"",H105&lt;&gt;"",I105&lt;&gt;"",J105&lt;&gt;"",K105&lt;&gt;"",L105&lt;&gt;"",N105&lt;&gt;"",O105&lt;&gt;"",P105&lt;&gt;"",Q105&lt;&gt;"")),"",IF(NOT(AND(OR(A105="",AND(LEN(A105)=12,ISNUMBER(--A105))),OR(B105="",COUNTIF('2. Proyectos'!$A$5:$A$54,B105)&gt;0),OR(D105="",COUNTIF(Listas!$CA$2:$CA$56,D105)&gt;0),OR(E105="",AND(ISNUMBER(E105),E105&gt;0)),OR(F105="",COUNTIF(Listas!$K$2:$K$4,F105)&gt;0),OR(G105="",AND(ISNUMBER(G105),G105&gt;0)),OR(H105="",AND(ISNUMBER(H105),H105&gt;0)),OR(I105="",AND(ISNUMBER(I105),I105&gt;0)),OR(J105="",AND(ISNUMBER(J105),J105&gt;=2018,J105&lt;=2025)),OR(K105="",AND(ISNUMBER(K105),K105&gt;=1,K105&lt;=12)),OR(L105="",COUNTIF(Listas!$H$2:$H$250,L105)&gt;0),OR(N105="",AND(ISNUMBER(N105),N105&gt;0)),OR(O105="",AND(ISNUMBER(O105),O105&gt;=0)),OR(P105="",COUNTIF(Listas!$BC$2:$BC$3,P105)&gt;0))),"Dato inválido",IF(NOT(AND(A105&lt;&gt;"",B105&lt;&gt;"",C105&lt;&gt;"",E105&lt;&gt;"",F105&lt;&gt;"",G105&lt;&gt;"",H105&lt;&gt;"",J105&lt;&gt;"",K105&lt;&gt;"",L105&lt;&gt;"",N105&lt;&gt;"")),"Incompleta","OK")))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Q4"/>
    <mergeCell ref="E4:I4"/>
    <mergeCell ref="A2:R2"/>
    <mergeCell ref="A4:D4"/>
    <mergeCell ref="J4:P4"/>
    <mergeCell ref="A1:R1"/>
  </mergeCells>
  <conditionalFormatting sqref="S6:S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4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=Listas!$CA$2:$CA$56</formula1>
    </dataValidation>
    <dataValidation sqref="E6:E105" showDropDown="0" showInputMessage="0" showErrorMessage="1" allowBlank="1" errorTitle="Valor inválido" error="Debe ser un número mayor que cero." type="decimal" operator="greaterThan">
      <formula1>0</formula1>
    </dataValidation>
    <dataValidation sqref="F6:F105" showDropDown="0" showInputMessage="0" showErrorMessage="1" allowBlank="1" errorTitle="Fuera de catálogo" error="Seleccione un valor de la lista." type="list">
      <formula1>=Listas!$K$2:$K$4</formula1>
    </dataValidation>
    <dataValidation sqref="G6:G105" showDropDown="0" showInputMessage="0" showErrorMessage="1" allowBlank="1" errorTitle="Valor inválido" error="Debe ser un número mayor que cero." type="decimal" operator="greaterThan">
      <formula1>0</formula1>
    </dataValidation>
    <dataValidation sqref="H6:H105" showDropDown="0" showInputMessage="0" showErrorMessage="1" allowBlank="1" errorTitle="Valor inválido" error="Debe ser un número mayor que cero." type="decimal" operator="greaterThan">
      <formula1>0</formula1>
    </dataValidation>
    <dataValidation sqref="I6:I105" showDropDown="0" showInputMessage="0" showErrorMessage="1" allowBlank="1" errorTitle="Valor inválido" error="Debe ser un número mayor que cero." type="decimal" operator="greaterThan">
      <formula1>0</formula1>
    </dataValidation>
    <dataValidation sqref="J6:J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K6:K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L6:L105" showDropDown="0" showInputMessage="0" showErrorMessage="1" allowBlank="1" errorTitle="Fuera de catálogo" error="Seleccione un valor de la lista." type="list">
      <formula1>=Listas!$H$2:$H$250</formula1>
    </dataValidation>
    <dataValidation sqref="N6:N105" showDropDown="0" showInputMessage="0" showErrorMessage="1" allowBlank="1" errorTitle="Valor inválido" error="Debe ser un número mayor que cero." type="decimal" operator="greaterThan">
      <formula1>0</formula1>
    </dataValidation>
    <dataValidation sqref="O6:O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P6:P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9" customWidth="1" min="3" max="3"/>
    <col width="14" customWidth="1" min="4" max="4"/>
    <col width="14" customWidth="1" min="5" max="5"/>
    <col width="18" customWidth="1" min="6" max="6"/>
    <col width="18" customWidth="1" min="7" max="7"/>
    <col width="12" customWidth="1" min="8" max="8"/>
    <col width="26" customWidth="1" min="9" max="9"/>
    <col width="15" customWidth="1" min="10" max="10"/>
    <col width="15" customWidth="1" min="11" max="11"/>
    <col width="16" customWidth="1" min="12" max="12"/>
    <col width="12" customWidth="1" min="13" max="13"/>
    <col width="23" customWidth="1" min="14" max="14"/>
    <col width="25" customWidth="1" min="15" max="15"/>
    <col width="26" customWidth="1" min="16" max="16"/>
    <col width="15" customWidth="1" min="17" max="17"/>
    <col width="16" customWidth="1" min="19" max="19"/>
  </cols>
  <sheetData>
    <row r="1" ht="24" customHeight="1">
      <c r="A1" s="1" t="inlineStr">
        <is>
          <t>F5. Compensaciones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J4" s="11" t="inlineStr">
        <is>
          <t>INFORMACIÓN DE COMPRA</t>
        </is>
      </c>
      <c r="Q4" s="12" t="inlineStr">
        <is>
          <t>GENERAL</t>
        </is>
      </c>
    </row>
    <row r="5" ht="30" customHeight="1">
      <c r="A5" s="7" t="inlineStr">
        <is>
          <t>IUA</t>
        </is>
      </c>
      <c r="B5" s="7" t="inlineStr">
        <is>
          <t>Código proyecto</t>
        </is>
      </c>
      <c r="C5" s="7" t="inlineStr">
        <is>
          <t>Subestación (IUS)</t>
        </is>
      </c>
      <c r="D5" s="7" t="inlineStr">
        <is>
          <t>UC reportada</t>
        </is>
      </c>
      <c r="E5" s="7" t="inlineStr">
        <is>
          <t>Voltaje (kV)</t>
        </is>
      </c>
      <c r="F5" s="7" t="inlineStr">
        <is>
          <t>Nivel de tensión</t>
        </is>
      </c>
      <c r="G5" s="7" t="inlineStr">
        <is>
          <t>Capacidad (MVAr)</t>
        </is>
      </c>
      <c r="H5" s="7" t="inlineStr">
        <is>
          <t>Tipo</t>
        </is>
      </c>
      <c r="I5" s="7" t="inlineStr">
        <is>
          <t>Capacidad mínima por módulo (kVAr)</t>
        </is>
      </c>
      <c r="J5" s="7" t="inlineStr">
        <is>
          <t>Año de compra</t>
        </is>
      </c>
      <c r="K5" s="7" t="inlineStr">
        <is>
          <t>Mes de compra</t>
        </is>
      </c>
      <c r="L5" s="7" t="inlineStr">
        <is>
          <t>País de origen</t>
        </is>
      </c>
      <c r="M5" s="7" t="inlineStr">
        <is>
          <t>Moneda</t>
        </is>
      </c>
      <c r="N5" s="7" t="inlineStr">
        <is>
          <t>Valor de compra (DDP)</t>
        </is>
      </c>
      <c r="O5" s="7" t="inlineStr">
        <is>
          <t>Costo instalación (COP)</t>
        </is>
      </c>
      <c r="P5" s="7" t="inlineStr">
        <is>
          <t>Metodología costo instalación</t>
        </is>
      </c>
      <c r="Q5" s="7" t="inlineStr">
        <is>
          <t>Observaciones</t>
        </is>
      </c>
      <c r="S5" s="7" t="inlineStr">
        <is>
          <t>Revisión de fila</t>
        </is>
      </c>
    </row>
    <row r="6">
      <c r="A6" s="13" t="n"/>
      <c r="B6" s="8" t="n"/>
      <c r="C6" s="8" t="n"/>
      <c r="D6" s="8" t="n"/>
      <c r="E6" s="14" t="n"/>
      <c r="F6" s="15">
        <f>IF(E6="","",IF(E6&lt;1,"N1",IF(E6&lt;30,"N2",IF(E6&lt;57.5,"N3","N4"))))</f>
        <v/>
      </c>
      <c r="G6" s="14" t="n"/>
      <c r="H6" s="8" t="n"/>
      <c r="I6" s="14" t="n"/>
      <c r="J6" s="13" t="n"/>
      <c r="K6" s="13" t="n"/>
      <c r="L6" s="8" t="n"/>
      <c r="M6" s="15">
        <f>IFERROR(VLOOKUP(L6,Listas!$DK$2:$DL$250,2,FALSE),"")</f>
        <v/>
      </c>
      <c r="N6" s="14" t="n"/>
      <c r="O6" s="16" t="n"/>
      <c r="P6" s="16" t="n"/>
      <c r="Q6" s="8" t="n"/>
      <c r="S6" s="17">
        <f>IF(NOT(OR(A6&lt;&gt;"",B6&lt;&gt;"",C6&lt;&gt;"",D6&lt;&gt;"",E6&lt;&gt;"",G6&lt;&gt;"",H6&lt;&gt;"",I6&lt;&gt;"",J6&lt;&gt;"",K6&lt;&gt;"",L6&lt;&gt;"",N6&lt;&gt;"",O6&lt;&gt;"",P6&lt;&gt;"",Q6&lt;&gt;"")),"",IF(NOT(AND(OR(A6="",AND(LEN(A6)=12,ISNUMBER(--A6))),OR(B6="",COUNTIF('2. Proyectos'!$A$5:$A$54,B6)&gt;0),OR(D6="",COUNTIF(Listas!$CD$2:$CD$8,D6)&gt;0),OR(E6="",AND(ISNUMBER(E6),E6&gt;0)),OR(G6="",AND(ISNUMBER(G6),G6&gt;0)),OR(H6="",COUNTIF(Listas!$N$2:$N$3,H6)&gt;0),OR(I6="",AND(ISNUMBER(I6),I6&gt;0)),OR(J6="",AND(ISNUMBER(J6),J6&gt;=2018,J6&lt;=2025)),OR(K6="",AND(ISNUMBER(K6),K6&gt;=1,K6&lt;=12)),OR(L6="",COUNTIF(Listas!$H$2:$H$250,L6)&gt;0),OR(N6="",AND(ISNUMBER(N6),N6&gt;0)),OR(O6="",AND(ISNUMBER(O6),O6&gt;=0)),OR(P6="",COUNTIF(Listas!$BC$2:$BC$3,P6)&gt;0))),"Dato inválido",IF(NOT(AND(A6&lt;&gt;"",B6&lt;&gt;"",E6&lt;&gt;"",G6&lt;&gt;"",H6&lt;&gt;"",I6&lt;&gt;"",J6&lt;&gt;"",K6&lt;&gt;"",L6&lt;&gt;"",N6&lt;&gt;"")),"Incompleta","OK")))</f>
        <v/>
      </c>
    </row>
    <row r="7">
      <c r="A7" s="18" t="n"/>
      <c r="B7" s="6" t="n"/>
      <c r="C7" s="6" t="n"/>
      <c r="D7" s="6" t="n"/>
      <c r="E7" s="19" t="n"/>
      <c r="F7" s="15">
        <f>IF(E7="","",IF(E7&lt;1,"N1",IF(E7&lt;30,"N2",IF(E7&lt;57.5,"N3","N4"))))</f>
        <v/>
      </c>
      <c r="G7" s="19" t="n"/>
      <c r="H7" s="6" t="n"/>
      <c r="I7" s="19" t="n"/>
      <c r="J7" s="18" t="n"/>
      <c r="K7" s="18" t="n"/>
      <c r="L7" s="6" t="n"/>
      <c r="M7" s="15">
        <f>IFERROR(VLOOKUP(L7,Listas!$DK$2:$DL$250,2,FALSE),"")</f>
        <v/>
      </c>
      <c r="N7" s="19" t="n"/>
      <c r="O7" s="20" t="n"/>
      <c r="P7" s="20" t="n"/>
      <c r="Q7" s="6" t="n"/>
      <c r="S7" s="17">
        <f>IF(NOT(OR(A7&lt;&gt;"",B7&lt;&gt;"",C7&lt;&gt;"",D7&lt;&gt;"",E7&lt;&gt;"",G7&lt;&gt;"",H7&lt;&gt;"",I7&lt;&gt;"",J7&lt;&gt;"",K7&lt;&gt;"",L7&lt;&gt;"",N7&lt;&gt;"",O7&lt;&gt;"",P7&lt;&gt;"",Q7&lt;&gt;"")),"",IF(NOT(AND(OR(A7="",AND(LEN(A7)=12,ISNUMBER(--A7))),OR(B7="",COUNTIF('2. Proyectos'!$A$5:$A$54,B7)&gt;0),OR(D7="",COUNTIF(Listas!$CD$2:$CD$8,D7)&gt;0),OR(E7="",AND(ISNUMBER(E7),E7&gt;0)),OR(G7="",AND(ISNUMBER(G7),G7&gt;0)),OR(H7="",COUNTIF(Listas!$N$2:$N$3,H7)&gt;0),OR(I7="",AND(ISNUMBER(I7),I7&gt;0)),OR(J7="",AND(ISNUMBER(J7),J7&gt;=2018,J7&lt;=2025)),OR(K7="",AND(ISNUMBER(K7),K7&gt;=1,K7&lt;=12)),OR(L7="",COUNTIF(Listas!$H$2:$H$250,L7)&gt;0),OR(N7="",AND(ISNUMBER(N7),N7&gt;0)),OR(O7="",AND(ISNUMBER(O7),O7&gt;=0)),OR(P7="",COUNTIF(Listas!$BC$2:$BC$3,P7)&gt;0))),"Dato inválido",IF(NOT(AND(A7&lt;&gt;"",B7&lt;&gt;"",E7&lt;&gt;"",G7&lt;&gt;"",H7&lt;&gt;"",I7&lt;&gt;"",J7&lt;&gt;"",K7&lt;&gt;"",L7&lt;&gt;"",N7&lt;&gt;"")),"Incompleta","OK")))</f>
        <v/>
      </c>
    </row>
    <row r="8">
      <c r="A8" s="13" t="n"/>
      <c r="B8" s="8" t="n"/>
      <c r="C8" s="8" t="n"/>
      <c r="D8" s="8" t="n"/>
      <c r="E8" s="14" t="n"/>
      <c r="F8" s="15">
        <f>IF(E8="","",IF(E8&lt;1,"N1",IF(E8&lt;30,"N2",IF(E8&lt;57.5,"N3","N4"))))</f>
        <v/>
      </c>
      <c r="G8" s="14" t="n"/>
      <c r="H8" s="8" t="n"/>
      <c r="I8" s="14" t="n"/>
      <c r="J8" s="13" t="n"/>
      <c r="K8" s="13" t="n"/>
      <c r="L8" s="8" t="n"/>
      <c r="M8" s="15">
        <f>IFERROR(VLOOKUP(L8,Listas!$DK$2:$DL$250,2,FALSE),"")</f>
        <v/>
      </c>
      <c r="N8" s="14" t="n"/>
      <c r="O8" s="16" t="n"/>
      <c r="P8" s="16" t="n"/>
      <c r="Q8" s="8" t="n"/>
      <c r="S8" s="17">
        <f>IF(NOT(OR(A8&lt;&gt;"",B8&lt;&gt;"",C8&lt;&gt;"",D8&lt;&gt;"",E8&lt;&gt;"",G8&lt;&gt;"",H8&lt;&gt;"",I8&lt;&gt;"",J8&lt;&gt;"",K8&lt;&gt;"",L8&lt;&gt;"",N8&lt;&gt;"",O8&lt;&gt;"",P8&lt;&gt;"",Q8&lt;&gt;"")),"",IF(NOT(AND(OR(A8="",AND(LEN(A8)=12,ISNUMBER(--A8))),OR(B8="",COUNTIF('2. Proyectos'!$A$5:$A$54,B8)&gt;0),OR(D8="",COUNTIF(Listas!$CD$2:$CD$8,D8)&gt;0),OR(E8="",AND(ISNUMBER(E8),E8&gt;0)),OR(G8="",AND(ISNUMBER(G8),G8&gt;0)),OR(H8="",COUNTIF(Listas!$N$2:$N$3,H8)&gt;0),OR(I8="",AND(ISNUMBER(I8),I8&gt;0)),OR(J8="",AND(ISNUMBER(J8),J8&gt;=2018,J8&lt;=2025)),OR(K8="",AND(ISNUMBER(K8),K8&gt;=1,K8&lt;=12)),OR(L8="",COUNTIF(Listas!$H$2:$H$250,L8)&gt;0),OR(N8="",AND(ISNUMBER(N8),N8&gt;0)),OR(O8="",AND(ISNUMBER(O8),O8&gt;=0)),OR(P8="",COUNTIF(Listas!$BC$2:$BC$3,P8)&gt;0))),"Dato inválido",IF(NOT(AND(A8&lt;&gt;"",B8&lt;&gt;"",E8&lt;&gt;"",G8&lt;&gt;"",H8&lt;&gt;"",I8&lt;&gt;"",J8&lt;&gt;"",K8&lt;&gt;"",L8&lt;&gt;"",N8&lt;&gt;"")),"Incompleta","OK")))</f>
        <v/>
      </c>
    </row>
    <row r="9">
      <c r="A9" s="18" t="n"/>
      <c r="B9" s="6" t="n"/>
      <c r="C9" s="6" t="n"/>
      <c r="D9" s="6" t="n"/>
      <c r="E9" s="19" t="n"/>
      <c r="F9" s="15">
        <f>IF(E9="","",IF(E9&lt;1,"N1",IF(E9&lt;30,"N2",IF(E9&lt;57.5,"N3","N4"))))</f>
        <v/>
      </c>
      <c r="G9" s="19" t="n"/>
      <c r="H9" s="6" t="n"/>
      <c r="I9" s="19" t="n"/>
      <c r="J9" s="18" t="n"/>
      <c r="K9" s="18" t="n"/>
      <c r="L9" s="6" t="n"/>
      <c r="M9" s="15">
        <f>IFERROR(VLOOKUP(L9,Listas!$DK$2:$DL$250,2,FALSE),"")</f>
        <v/>
      </c>
      <c r="N9" s="19" t="n"/>
      <c r="O9" s="20" t="n"/>
      <c r="P9" s="20" t="n"/>
      <c r="Q9" s="6" t="n"/>
      <c r="S9" s="17">
        <f>IF(NOT(OR(A9&lt;&gt;"",B9&lt;&gt;"",C9&lt;&gt;"",D9&lt;&gt;"",E9&lt;&gt;"",G9&lt;&gt;"",H9&lt;&gt;"",I9&lt;&gt;"",J9&lt;&gt;"",K9&lt;&gt;"",L9&lt;&gt;"",N9&lt;&gt;"",O9&lt;&gt;"",P9&lt;&gt;"",Q9&lt;&gt;"")),"",IF(NOT(AND(OR(A9="",AND(LEN(A9)=12,ISNUMBER(--A9))),OR(B9="",COUNTIF('2. Proyectos'!$A$5:$A$54,B9)&gt;0),OR(D9="",COUNTIF(Listas!$CD$2:$CD$8,D9)&gt;0),OR(E9="",AND(ISNUMBER(E9),E9&gt;0)),OR(G9="",AND(ISNUMBER(G9),G9&gt;0)),OR(H9="",COUNTIF(Listas!$N$2:$N$3,H9)&gt;0),OR(I9="",AND(ISNUMBER(I9),I9&gt;0)),OR(J9="",AND(ISNUMBER(J9),J9&gt;=2018,J9&lt;=2025)),OR(K9="",AND(ISNUMBER(K9),K9&gt;=1,K9&lt;=12)),OR(L9="",COUNTIF(Listas!$H$2:$H$250,L9)&gt;0),OR(N9="",AND(ISNUMBER(N9),N9&gt;0)),OR(O9="",AND(ISNUMBER(O9),O9&gt;=0)),OR(P9="",COUNTIF(Listas!$BC$2:$BC$3,P9)&gt;0))),"Dato inválido",IF(NOT(AND(A9&lt;&gt;"",B9&lt;&gt;"",E9&lt;&gt;"",G9&lt;&gt;"",H9&lt;&gt;"",I9&lt;&gt;"",J9&lt;&gt;"",K9&lt;&gt;"",L9&lt;&gt;"",N9&lt;&gt;"")),"Incompleta","OK")))</f>
        <v/>
      </c>
    </row>
    <row r="10">
      <c r="A10" s="13" t="n"/>
      <c r="B10" s="8" t="n"/>
      <c r="C10" s="8" t="n"/>
      <c r="D10" s="8" t="n"/>
      <c r="E10" s="14" t="n"/>
      <c r="F10" s="15">
        <f>IF(E10="","",IF(E10&lt;1,"N1",IF(E10&lt;30,"N2",IF(E10&lt;57.5,"N3","N4"))))</f>
        <v/>
      </c>
      <c r="G10" s="14" t="n"/>
      <c r="H10" s="8" t="n"/>
      <c r="I10" s="14" t="n"/>
      <c r="J10" s="13" t="n"/>
      <c r="K10" s="13" t="n"/>
      <c r="L10" s="8" t="n"/>
      <c r="M10" s="15">
        <f>IFERROR(VLOOKUP(L10,Listas!$DK$2:$DL$250,2,FALSE),"")</f>
        <v/>
      </c>
      <c r="N10" s="14" t="n"/>
      <c r="O10" s="16" t="n"/>
      <c r="P10" s="16" t="n"/>
      <c r="Q10" s="8" t="n"/>
      <c r="S10" s="17">
        <f>IF(NOT(OR(A10&lt;&gt;"",B10&lt;&gt;"",C10&lt;&gt;"",D10&lt;&gt;"",E10&lt;&gt;"",G10&lt;&gt;"",H10&lt;&gt;"",I10&lt;&gt;"",J10&lt;&gt;"",K10&lt;&gt;"",L10&lt;&gt;"",N10&lt;&gt;"",O10&lt;&gt;"",P10&lt;&gt;"",Q10&lt;&gt;"")),"",IF(NOT(AND(OR(A10="",AND(LEN(A10)=12,ISNUMBER(--A10))),OR(B10="",COUNTIF('2. Proyectos'!$A$5:$A$54,B10)&gt;0),OR(D10="",COUNTIF(Listas!$CD$2:$CD$8,D10)&gt;0),OR(E10="",AND(ISNUMBER(E10),E10&gt;0)),OR(G10="",AND(ISNUMBER(G10),G10&gt;0)),OR(H10="",COUNTIF(Listas!$N$2:$N$3,H10)&gt;0),OR(I10="",AND(ISNUMBER(I10),I10&gt;0)),OR(J10="",AND(ISNUMBER(J10),J10&gt;=2018,J10&lt;=2025)),OR(K10="",AND(ISNUMBER(K10),K10&gt;=1,K10&lt;=12)),OR(L10="",COUNTIF(Listas!$H$2:$H$250,L10)&gt;0),OR(N10="",AND(ISNUMBER(N10),N10&gt;0)),OR(O10="",AND(ISNUMBER(O10),O10&gt;=0)),OR(P10="",COUNTIF(Listas!$BC$2:$BC$3,P10)&gt;0))),"Dato inválido",IF(NOT(AND(A10&lt;&gt;"",B10&lt;&gt;"",E10&lt;&gt;"",G10&lt;&gt;"",H10&lt;&gt;"",I10&lt;&gt;"",J10&lt;&gt;"",K10&lt;&gt;"",L10&lt;&gt;"",N10&lt;&gt;"")),"Incompleta","OK")))</f>
        <v/>
      </c>
    </row>
    <row r="11">
      <c r="A11" s="18" t="n"/>
      <c r="B11" s="6" t="n"/>
      <c r="C11" s="6" t="n"/>
      <c r="D11" s="6" t="n"/>
      <c r="E11" s="19" t="n"/>
      <c r="F11" s="15">
        <f>IF(E11="","",IF(E11&lt;1,"N1",IF(E11&lt;30,"N2",IF(E11&lt;57.5,"N3","N4"))))</f>
        <v/>
      </c>
      <c r="G11" s="19" t="n"/>
      <c r="H11" s="6" t="n"/>
      <c r="I11" s="19" t="n"/>
      <c r="J11" s="18" t="n"/>
      <c r="K11" s="18" t="n"/>
      <c r="L11" s="6" t="n"/>
      <c r="M11" s="15">
        <f>IFERROR(VLOOKUP(L11,Listas!$DK$2:$DL$250,2,FALSE),"")</f>
        <v/>
      </c>
      <c r="N11" s="19" t="n"/>
      <c r="O11" s="20" t="n"/>
      <c r="P11" s="20" t="n"/>
      <c r="Q11" s="6" t="n"/>
      <c r="S11" s="17">
        <f>IF(NOT(OR(A11&lt;&gt;"",B11&lt;&gt;"",C11&lt;&gt;"",D11&lt;&gt;"",E11&lt;&gt;"",G11&lt;&gt;"",H11&lt;&gt;"",I11&lt;&gt;"",J11&lt;&gt;"",K11&lt;&gt;"",L11&lt;&gt;"",N11&lt;&gt;"",O11&lt;&gt;"",P11&lt;&gt;"",Q11&lt;&gt;"")),"",IF(NOT(AND(OR(A11="",AND(LEN(A11)=12,ISNUMBER(--A11))),OR(B11="",COUNTIF('2. Proyectos'!$A$5:$A$54,B11)&gt;0),OR(D11="",COUNTIF(Listas!$CD$2:$CD$8,D11)&gt;0),OR(E11="",AND(ISNUMBER(E11),E11&gt;0)),OR(G11="",AND(ISNUMBER(G11),G11&gt;0)),OR(H11="",COUNTIF(Listas!$N$2:$N$3,H11)&gt;0),OR(I11="",AND(ISNUMBER(I11),I11&gt;0)),OR(J11="",AND(ISNUMBER(J11),J11&gt;=2018,J11&lt;=2025)),OR(K11="",AND(ISNUMBER(K11),K11&gt;=1,K11&lt;=12)),OR(L11="",COUNTIF(Listas!$H$2:$H$250,L11)&gt;0),OR(N11="",AND(ISNUMBER(N11),N11&gt;0)),OR(O11="",AND(ISNUMBER(O11),O11&gt;=0)),OR(P11="",COUNTIF(Listas!$BC$2:$BC$3,P11)&gt;0))),"Dato inválido",IF(NOT(AND(A11&lt;&gt;"",B11&lt;&gt;"",E11&lt;&gt;"",G11&lt;&gt;"",H11&lt;&gt;"",I11&lt;&gt;"",J11&lt;&gt;"",K11&lt;&gt;"",L11&lt;&gt;"",N11&lt;&gt;"")),"Incompleta","OK")))</f>
        <v/>
      </c>
    </row>
    <row r="12">
      <c r="A12" s="13" t="n"/>
      <c r="B12" s="8" t="n"/>
      <c r="C12" s="8" t="n"/>
      <c r="D12" s="8" t="n"/>
      <c r="E12" s="14" t="n"/>
      <c r="F12" s="15">
        <f>IF(E12="","",IF(E12&lt;1,"N1",IF(E12&lt;30,"N2",IF(E12&lt;57.5,"N3","N4"))))</f>
        <v/>
      </c>
      <c r="G12" s="14" t="n"/>
      <c r="H12" s="8" t="n"/>
      <c r="I12" s="14" t="n"/>
      <c r="J12" s="13" t="n"/>
      <c r="K12" s="13" t="n"/>
      <c r="L12" s="8" t="n"/>
      <c r="M12" s="15">
        <f>IFERROR(VLOOKUP(L12,Listas!$DK$2:$DL$250,2,FALSE),"")</f>
        <v/>
      </c>
      <c r="N12" s="14" t="n"/>
      <c r="O12" s="16" t="n"/>
      <c r="P12" s="16" t="n"/>
      <c r="Q12" s="8" t="n"/>
      <c r="S12" s="17">
        <f>IF(NOT(OR(A12&lt;&gt;"",B12&lt;&gt;"",C12&lt;&gt;"",D12&lt;&gt;"",E12&lt;&gt;"",G12&lt;&gt;"",H12&lt;&gt;"",I12&lt;&gt;"",J12&lt;&gt;"",K12&lt;&gt;"",L12&lt;&gt;"",N12&lt;&gt;"",O12&lt;&gt;"",P12&lt;&gt;"",Q12&lt;&gt;"")),"",IF(NOT(AND(OR(A12="",AND(LEN(A12)=12,ISNUMBER(--A12))),OR(B12="",COUNTIF('2. Proyectos'!$A$5:$A$54,B12)&gt;0),OR(D12="",COUNTIF(Listas!$CD$2:$CD$8,D12)&gt;0),OR(E12="",AND(ISNUMBER(E12),E12&gt;0)),OR(G12="",AND(ISNUMBER(G12),G12&gt;0)),OR(H12="",COUNTIF(Listas!$N$2:$N$3,H12)&gt;0),OR(I12="",AND(ISNUMBER(I12),I12&gt;0)),OR(J12="",AND(ISNUMBER(J12),J12&gt;=2018,J12&lt;=2025)),OR(K12="",AND(ISNUMBER(K12),K12&gt;=1,K12&lt;=12)),OR(L12="",COUNTIF(Listas!$H$2:$H$250,L12)&gt;0),OR(N12="",AND(ISNUMBER(N12),N12&gt;0)),OR(O12="",AND(ISNUMBER(O12),O12&gt;=0)),OR(P12="",COUNTIF(Listas!$BC$2:$BC$3,P12)&gt;0))),"Dato inválido",IF(NOT(AND(A12&lt;&gt;"",B12&lt;&gt;"",E12&lt;&gt;"",G12&lt;&gt;"",H12&lt;&gt;"",I12&lt;&gt;"",J12&lt;&gt;"",K12&lt;&gt;"",L12&lt;&gt;"",N12&lt;&gt;"")),"Incompleta","OK")))</f>
        <v/>
      </c>
    </row>
    <row r="13">
      <c r="A13" s="18" t="n"/>
      <c r="B13" s="6" t="n"/>
      <c r="C13" s="6" t="n"/>
      <c r="D13" s="6" t="n"/>
      <c r="E13" s="19" t="n"/>
      <c r="F13" s="15">
        <f>IF(E13="","",IF(E13&lt;1,"N1",IF(E13&lt;30,"N2",IF(E13&lt;57.5,"N3","N4"))))</f>
        <v/>
      </c>
      <c r="G13" s="19" t="n"/>
      <c r="H13" s="6" t="n"/>
      <c r="I13" s="19" t="n"/>
      <c r="J13" s="18" t="n"/>
      <c r="K13" s="18" t="n"/>
      <c r="L13" s="6" t="n"/>
      <c r="M13" s="15">
        <f>IFERROR(VLOOKUP(L13,Listas!$DK$2:$DL$250,2,FALSE),"")</f>
        <v/>
      </c>
      <c r="N13" s="19" t="n"/>
      <c r="O13" s="20" t="n"/>
      <c r="P13" s="20" t="n"/>
      <c r="Q13" s="6" t="n"/>
      <c r="S13" s="17">
        <f>IF(NOT(OR(A13&lt;&gt;"",B13&lt;&gt;"",C13&lt;&gt;"",D13&lt;&gt;"",E13&lt;&gt;"",G13&lt;&gt;"",H13&lt;&gt;"",I13&lt;&gt;"",J13&lt;&gt;"",K13&lt;&gt;"",L13&lt;&gt;"",N13&lt;&gt;"",O13&lt;&gt;"",P13&lt;&gt;"",Q13&lt;&gt;"")),"",IF(NOT(AND(OR(A13="",AND(LEN(A13)=12,ISNUMBER(--A13))),OR(B13="",COUNTIF('2. Proyectos'!$A$5:$A$54,B13)&gt;0),OR(D13="",COUNTIF(Listas!$CD$2:$CD$8,D13)&gt;0),OR(E13="",AND(ISNUMBER(E13),E13&gt;0)),OR(G13="",AND(ISNUMBER(G13),G13&gt;0)),OR(H13="",COUNTIF(Listas!$N$2:$N$3,H13)&gt;0),OR(I13="",AND(ISNUMBER(I13),I13&gt;0)),OR(J13="",AND(ISNUMBER(J13),J13&gt;=2018,J13&lt;=2025)),OR(K13="",AND(ISNUMBER(K13),K13&gt;=1,K13&lt;=12)),OR(L13="",COUNTIF(Listas!$H$2:$H$250,L13)&gt;0),OR(N13="",AND(ISNUMBER(N13),N13&gt;0)),OR(O13="",AND(ISNUMBER(O13),O13&gt;=0)),OR(P13="",COUNTIF(Listas!$BC$2:$BC$3,P13)&gt;0))),"Dato inválido",IF(NOT(AND(A13&lt;&gt;"",B13&lt;&gt;"",E13&lt;&gt;"",G13&lt;&gt;"",H13&lt;&gt;"",I13&lt;&gt;"",J13&lt;&gt;"",K13&lt;&gt;"",L13&lt;&gt;"",N13&lt;&gt;"")),"Incompleta","OK")))</f>
        <v/>
      </c>
    </row>
    <row r="14">
      <c r="A14" s="13" t="n"/>
      <c r="B14" s="8" t="n"/>
      <c r="C14" s="8" t="n"/>
      <c r="D14" s="8" t="n"/>
      <c r="E14" s="14" t="n"/>
      <c r="F14" s="15">
        <f>IF(E14="","",IF(E14&lt;1,"N1",IF(E14&lt;30,"N2",IF(E14&lt;57.5,"N3","N4"))))</f>
        <v/>
      </c>
      <c r="G14" s="14" t="n"/>
      <c r="H14" s="8" t="n"/>
      <c r="I14" s="14" t="n"/>
      <c r="J14" s="13" t="n"/>
      <c r="K14" s="13" t="n"/>
      <c r="L14" s="8" t="n"/>
      <c r="M14" s="15">
        <f>IFERROR(VLOOKUP(L14,Listas!$DK$2:$DL$250,2,FALSE),"")</f>
        <v/>
      </c>
      <c r="N14" s="14" t="n"/>
      <c r="O14" s="16" t="n"/>
      <c r="P14" s="16" t="n"/>
      <c r="Q14" s="8" t="n"/>
      <c r="S14" s="17">
        <f>IF(NOT(OR(A14&lt;&gt;"",B14&lt;&gt;"",C14&lt;&gt;"",D14&lt;&gt;"",E14&lt;&gt;"",G14&lt;&gt;"",H14&lt;&gt;"",I14&lt;&gt;"",J14&lt;&gt;"",K14&lt;&gt;"",L14&lt;&gt;"",N14&lt;&gt;"",O14&lt;&gt;"",P14&lt;&gt;"",Q14&lt;&gt;"")),"",IF(NOT(AND(OR(A14="",AND(LEN(A14)=12,ISNUMBER(--A14))),OR(B14="",COUNTIF('2. Proyectos'!$A$5:$A$54,B14)&gt;0),OR(D14="",COUNTIF(Listas!$CD$2:$CD$8,D14)&gt;0),OR(E14="",AND(ISNUMBER(E14),E14&gt;0)),OR(G14="",AND(ISNUMBER(G14),G14&gt;0)),OR(H14="",COUNTIF(Listas!$N$2:$N$3,H14)&gt;0),OR(I14="",AND(ISNUMBER(I14),I14&gt;0)),OR(J14="",AND(ISNUMBER(J14),J14&gt;=2018,J14&lt;=2025)),OR(K14="",AND(ISNUMBER(K14),K14&gt;=1,K14&lt;=12)),OR(L14="",COUNTIF(Listas!$H$2:$H$250,L14)&gt;0),OR(N14="",AND(ISNUMBER(N14),N14&gt;0)),OR(O14="",AND(ISNUMBER(O14),O14&gt;=0)),OR(P14="",COUNTIF(Listas!$BC$2:$BC$3,P14)&gt;0))),"Dato inválido",IF(NOT(AND(A14&lt;&gt;"",B14&lt;&gt;"",E14&lt;&gt;"",G14&lt;&gt;"",H14&lt;&gt;"",I14&lt;&gt;"",J14&lt;&gt;"",K14&lt;&gt;"",L14&lt;&gt;"",N14&lt;&gt;"")),"Incompleta","OK")))</f>
        <v/>
      </c>
    </row>
    <row r="15">
      <c r="A15" s="18" t="n"/>
      <c r="B15" s="6" t="n"/>
      <c r="C15" s="6" t="n"/>
      <c r="D15" s="6" t="n"/>
      <c r="E15" s="19" t="n"/>
      <c r="F15" s="15">
        <f>IF(E15="","",IF(E15&lt;1,"N1",IF(E15&lt;30,"N2",IF(E15&lt;57.5,"N3","N4"))))</f>
        <v/>
      </c>
      <c r="G15" s="19" t="n"/>
      <c r="H15" s="6" t="n"/>
      <c r="I15" s="19" t="n"/>
      <c r="J15" s="18" t="n"/>
      <c r="K15" s="18" t="n"/>
      <c r="L15" s="6" t="n"/>
      <c r="M15" s="15">
        <f>IFERROR(VLOOKUP(L15,Listas!$DK$2:$DL$250,2,FALSE),"")</f>
        <v/>
      </c>
      <c r="N15" s="19" t="n"/>
      <c r="O15" s="20" t="n"/>
      <c r="P15" s="20" t="n"/>
      <c r="Q15" s="6" t="n"/>
      <c r="S15" s="17">
        <f>IF(NOT(OR(A15&lt;&gt;"",B15&lt;&gt;"",C15&lt;&gt;"",D15&lt;&gt;"",E15&lt;&gt;"",G15&lt;&gt;"",H15&lt;&gt;"",I15&lt;&gt;"",J15&lt;&gt;"",K15&lt;&gt;"",L15&lt;&gt;"",N15&lt;&gt;"",O15&lt;&gt;"",P15&lt;&gt;"",Q15&lt;&gt;"")),"",IF(NOT(AND(OR(A15="",AND(LEN(A15)=12,ISNUMBER(--A15))),OR(B15="",COUNTIF('2. Proyectos'!$A$5:$A$54,B15)&gt;0),OR(D15="",COUNTIF(Listas!$CD$2:$CD$8,D15)&gt;0),OR(E15="",AND(ISNUMBER(E15),E15&gt;0)),OR(G15="",AND(ISNUMBER(G15),G15&gt;0)),OR(H15="",COUNTIF(Listas!$N$2:$N$3,H15)&gt;0),OR(I15="",AND(ISNUMBER(I15),I15&gt;0)),OR(J15="",AND(ISNUMBER(J15),J15&gt;=2018,J15&lt;=2025)),OR(K15="",AND(ISNUMBER(K15),K15&gt;=1,K15&lt;=12)),OR(L15="",COUNTIF(Listas!$H$2:$H$250,L15)&gt;0),OR(N15="",AND(ISNUMBER(N15),N15&gt;0)),OR(O15="",AND(ISNUMBER(O15),O15&gt;=0)),OR(P15="",COUNTIF(Listas!$BC$2:$BC$3,P15)&gt;0))),"Dato inválido",IF(NOT(AND(A15&lt;&gt;"",B15&lt;&gt;"",E15&lt;&gt;"",G15&lt;&gt;"",H15&lt;&gt;"",I15&lt;&gt;"",J15&lt;&gt;"",K15&lt;&gt;"",L15&lt;&gt;"",N15&lt;&gt;"")),"Incompleta","OK")))</f>
        <v/>
      </c>
    </row>
    <row r="16">
      <c r="A16" s="13" t="n"/>
      <c r="B16" s="8" t="n"/>
      <c r="C16" s="8" t="n"/>
      <c r="D16" s="8" t="n"/>
      <c r="E16" s="14" t="n"/>
      <c r="F16" s="15">
        <f>IF(E16="","",IF(E16&lt;1,"N1",IF(E16&lt;30,"N2",IF(E16&lt;57.5,"N3","N4"))))</f>
        <v/>
      </c>
      <c r="G16" s="14" t="n"/>
      <c r="H16" s="8" t="n"/>
      <c r="I16" s="14" t="n"/>
      <c r="J16" s="13" t="n"/>
      <c r="K16" s="13" t="n"/>
      <c r="L16" s="8" t="n"/>
      <c r="M16" s="15">
        <f>IFERROR(VLOOKUP(L16,Listas!$DK$2:$DL$250,2,FALSE),"")</f>
        <v/>
      </c>
      <c r="N16" s="14" t="n"/>
      <c r="O16" s="16" t="n"/>
      <c r="P16" s="16" t="n"/>
      <c r="Q16" s="8" t="n"/>
      <c r="S16" s="17">
        <f>IF(NOT(OR(A16&lt;&gt;"",B16&lt;&gt;"",C16&lt;&gt;"",D16&lt;&gt;"",E16&lt;&gt;"",G16&lt;&gt;"",H16&lt;&gt;"",I16&lt;&gt;"",J16&lt;&gt;"",K16&lt;&gt;"",L16&lt;&gt;"",N16&lt;&gt;"",O16&lt;&gt;"",P16&lt;&gt;"",Q16&lt;&gt;"")),"",IF(NOT(AND(OR(A16="",AND(LEN(A16)=12,ISNUMBER(--A16))),OR(B16="",COUNTIF('2. Proyectos'!$A$5:$A$54,B16)&gt;0),OR(D16="",COUNTIF(Listas!$CD$2:$CD$8,D16)&gt;0),OR(E16="",AND(ISNUMBER(E16),E16&gt;0)),OR(G16="",AND(ISNUMBER(G16),G16&gt;0)),OR(H16="",COUNTIF(Listas!$N$2:$N$3,H16)&gt;0),OR(I16="",AND(ISNUMBER(I16),I16&gt;0)),OR(J16="",AND(ISNUMBER(J16),J16&gt;=2018,J16&lt;=2025)),OR(K16="",AND(ISNUMBER(K16),K16&gt;=1,K16&lt;=12)),OR(L16="",COUNTIF(Listas!$H$2:$H$250,L16)&gt;0),OR(N16="",AND(ISNUMBER(N16),N16&gt;0)),OR(O16="",AND(ISNUMBER(O16),O16&gt;=0)),OR(P16="",COUNTIF(Listas!$BC$2:$BC$3,P16)&gt;0))),"Dato inválido",IF(NOT(AND(A16&lt;&gt;"",B16&lt;&gt;"",E16&lt;&gt;"",G16&lt;&gt;"",H16&lt;&gt;"",I16&lt;&gt;"",J16&lt;&gt;"",K16&lt;&gt;"",L16&lt;&gt;"",N16&lt;&gt;"")),"Incompleta","OK")))</f>
        <v/>
      </c>
    </row>
    <row r="17">
      <c r="A17" s="18" t="n"/>
      <c r="B17" s="6" t="n"/>
      <c r="C17" s="6" t="n"/>
      <c r="D17" s="6" t="n"/>
      <c r="E17" s="19" t="n"/>
      <c r="F17" s="15">
        <f>IF(E17="","",IF(E17&lt;1,"N1",IF(E17&lt;30,"N2",IF(E17&lt;57.5,"N3","N4"))))</f>
        <v/>
      </c>
      <c r="G17" s="19" t="n"/>
      <c r="H17" s="6" t="n"/>
      <c r="I17" s="19" t="n"/>
      <c r="J17" s="18" t="n"/>
      <c r="K17" s="18" t="n"/>
      <c r="L17" s="6" t="n"/>
      <c r="M17" s="15">
        <f>IFERROR(VLOOKUP(L17,Listas!$DK$2:$DL$250,2,FALSE),"")</f>
        <v/>
      </c>
      <c r="N17" s="19" t="n"/>
      <c r="O17" s="20" t="n"/>
      <c r="P17" s="20" t="n"/>
      <c r="Q17" s="6" t="n"/>
      <c r="S17" s="17">
        <f>IF(NOT(OR(A17&lt;&gt;"",B17&lt;&gt;"",C17&lt;&gt;"",D17&lt;&gt;"",E17&lt;&gt;"",G17&lt;&gt;"",H17&lt;&gt;"",I17&lt;&gt;"",J17&lt;&gt;"",K17&lt;&gt;"",L17&lt;&gt;"",N17&lt;&gt;"",O17&lt;&gt;"",P17&lt;&gt;"",Q17&lt;&gt;"")),"",IF(NOT(AND(OR(A17="",AND(LEN(A17)=12,ISNUMBER(--A17))),OR(B17="",COUNTIF('2. Proyectos'!$A$5:$A$54,B17)&gt;0),OR(D17="",COUNTIF(Listas!$CD$2:$CD$8,D17)&gt;0),OR(E17="",AND(ISNUMBER(E17),E17&gt;0)),OR(G17="",AND(ISNUMBER(G17),G17&gt;0)),OR(H17="",COUNTIF(Listas!$N$2:$N$3,H17)&gt;0),OR(I17="",AND(ISNUMBER(I17),I17&gt;0)),OR(J17="",AND(ISNUMBER(J17),J17&gt;=2018,J17&lt;=2025)),OR(K17="",AND(ISNUMBER(K17),K17&gt;=1,K17&lt;=12)),OR(L17="",COUNTIF(Listas!$H$2:$H$250,L17)&gt;0),OR(N17="",AND(ISNUMBER(N17),N17&gt;0)),OR(O17="",AND(ISNUMBER(O17),O17&gt;=0)),OR(P17="",COUNTIF(Listas!$BC$2:$BC$3,P17)&gt;0))),"Dato inválido",IF(NOT(AND(A17&lt;&gt;"",B17&lt;&gt;"",E17&lt;&gt;"",G17&lt;&gt;"",H17&lt;&gt;"",I17&lt;&gt;"",J17&lt;&gt;"",K17&lt;&gt;"",L17&lt;&gt;"",N17&lt;&gt;"")),"Incompleta","OK")))</f>
        <v/>
      </c>
    </row>
    <row r="18">
      <c r="A18" s="13" t="n"/>
      <c r="B18" s="8" t="n"/>
      <c r="C18" s="8" t="n"/>
      <c r="D18" s="8" t="n"/>
      <c r="E18" s="14" t="n"/>
      <c r="F18" s="15">
        <f>IF(E18="","",IF(E18&lt;1,"N1",IF(E18&lt;30,"N2",IF(E18&lt;57.5,"N3","N4"))))</f>
        <v/>
      </c>
      <c r="G18" s="14" t="n"/>
      <c r="H18" s="8" t="n"/>
      <c r="I18" s="14" t="n"/>
      <c r="J18" s="13" t="n"/>
      <c r="K18" s="13" t="n"/>
      <c r="L18" s="8" t="n"/>
      <c r="M18" s="15">
        <f>IFERROR(VLOOKUP(L18,Listas!$DK$2:$DL$250,2,FALSE),"")</f>
        <v/>
      </c>
      <c r="N18" s="14" t="n"/>
      <c r="O18" s="16" t="n"/>
      <c r="P18" s="16" t="n"/>
      <c r="Q18" s="8" t="n"/>
      <c r="S18" s="17">
        <f>IF(NOT(OR(A18&lt;&gt;"",B18&lt;&gt;"",C18&lt;&gt;"",D18&lt;&gt;"",E18&lt;&gt;"",G18&lt;&gt;"",H18&lt;&gt;"",I18&lt;&gt;"",J18&lt;&gt;"",K18&lt;&gt;"",L18&lt;&gt;"",N18&lt;&gt;"",O18&lt;&gt;"",P18&lt;&gt;"",Q18&lt;&gt;"")),"",IF(NOT(AND(OR(A18="",AND(LEN(A18)=12,ISNUMBER(--A18))),OR(B18="",COUNTIF('2. Proyectos'!$A$5:$A$54,B18)&gt;0),OR(D18="",COUNTIF(Listas!$CD$2:$CD$8,D18)&gt;0),OR(E18="",AND(ISNUMBER(E18),E18&gt;0)),OR(G18="",AND(ISNUMBER(G18),G18&gt;0)),OR(H18="",COUNTIF(Listas!$N$2:$N$3,H18)&gt;0),OR(I18="",AND(ISNUMBER(I18),I18&gt;0)),OR(J18="",AND(ISNUMBER(J18),J18&gt;=2018,J18&lt;=2025)),OR(K18="",AND(ISNUMBER(K18),K18&gt;=1,K18&lt;=12)),OR(L18="",COUNTIF(Listas!$H$2:$H$250,L18)&gt;0),OR(N18="",AND(ISNUMBER(N18),N18&gt;0)),OR(O18="",AND(ISNUMBER(O18),O18&gt;=0)),OR(P18="",COUNTIF(Listas!$BC$2:$BC$3,P18)&gt;0))),"Dato inválido",IF(NOT(AND(A18&lt;&gt;"",B18&lt;&gt;"",E18&lt;&gt;"",G18&lt;&gt;"",H18&lt;&gt;"",I18&lt;&gt;"",J18&lt;&gt;"",K18&lt;&gt;"",L18&lt;&gt;"",N18&lt;&gt;"")),"Incompleta","OK")))</f>
        <v/>
      </c>
    </row>
    <row r="19">
      <c r="A19" s="18" t="n"/>
      <c r="B19" s="6" t="n"/>
      <c r="C19" s="6" t="n"/>
      <c r="D19" s="6" t="n"/>
      <c r="E19" s="19" t="n"/>
      <c r="F19" s="15">
        <f>IF(E19="","",IF(E19&lt;1,"N1",IF(E19&lt;30,"N2",IF(E19&lt;57.5,"N3","N4"))))</f>
        <v/>
      </c>
      <c r="G19" s="19" t="n"/>
      <c r="H19" s="6" t="n"/>
      <c r="I19" s="19" t="n"/>
      <c r="J19" s="18" t="n"/>
      <c r="K19" s="18" t="n"/>
      <c r="L19" s="6" t="n"/>
      <c r="M19" s="15">
        <f>IFERROR(VLOOKUP(L19,Listas!$DK$2:$DL$250,2,FALSE),"")</f>
        <v/>
      </c>
      <c r="N19" s="19" t="n"/>
      <c r="O19" s="20" t="n"/>
      <c r="P19" s="20" t="n"/>
      <c r="Q19" s="6" t="n"/>
      <c r="S19" s="17">
        <f>IF(NOT(OR(A19&lt;&gt;"",B19&lt;&gt;"",C19&lt;&gt;"",D19&lt;&gt;"",E19&lt;&gt;"",G19&lt;&gt;"",H19&lt;&gt;"",I19&lt;&gt;"",J19&lt;&gt;"",K19&lt;&gt;"",L19&lt;&gt;"",N19&lt;&gt;"",O19&lt;&gt;"",P19&lt;&gt;"",Q19&lt;&gt;"")),"",IF(NOT(AND(OR(A19="",AND(LEN(A19)=12,ISNUMBER(--A19))),OR(B19="",COUNTIF('2. Proyectos'!$A$5:$A$54,B19)&gt;0),OR(D19="",COUNTIF(Listas!$CD$2:$CD$8,D19)&gt;0),OR(E19="",AND(ISNUMBER(E19),E19&gt;0)),OR(G19="",AND(ISNUMBER(G19),G19&gt;0)),OR(H19="",COUNTIF(Listas!$N$2:$N$3,H19)&gt;0),OR(I19="",AND(ISNUMBER(I19),I19&gt;0)),OR(J19="",AND(ISNUMBER(J19),J19&gt;=2018,J19&lt;=2025)),OR(K19="",AND(ISNUMBER(K19),K19&gt;=1,K19&lt;=12)),OR(L19="",COUNTIF(Listas!$H$2:$H$250,L19)&gt;0),OR(N19="",AND(ISNUMBER(N19),N19&gt;0)),OR(O19="",AND(ISNUMBER(O19),O19&gt;=0)),OR(P19="",COUNTIF(Listas!$BC$2:$BC$3,P19)&gt;0))),"Dato inválido",IF(NOT(AND(A19&lt;&gt;"",B19&lt;&gt;"",E19&lt;&gt;"",G19&lt;&gt;"",H19&lt;&gt;"",I19&lt;&gt;"",J19&lt;&gt;"",K19&lt;&gt;"",L19&lt;&gt;"",N19&lt;&gt;"")),"Incompleta","OK")))</f>
        <v/>
      </c>
    </row>
    <row r="20">
      <c r="A20" s="13" t="n"/>
      <c r="B20" s="8" t="n"/>
      <c r="C20" s="8" t="n"/>
      <c r="D20" s="8" t="n"/>
      <c r="E20" s="14" t="n"/>
      <c r="F20" s="15">
        <f>IF(E20="","",IF(E20&lt;1,"N1",IF(E20&lt;30,"N2",IF(E20&lt;57.5,"N3","N4"))))</f>
        <v/>
      </c>
      <c r="G20" s="14" t="n"/>
      <c r="H20" s="8" t="n"/>
      <c r="I20" s="14" t="n"/>
      <c r="J20" s="13" t="n"/>
      <c r="K20" s="13" t="n"/>
      <c r="L20" s="8" t="n"/>
      <c r="M20" s="15">
        <f>IFERROR(VLOOKUP(L20,Listas!$DK$2:$DL$250,2,FALSE),"")</f>
        <v/>
      </c>
      <c r="N20" s="14" t="n"/>
      <c r="O20" s="16" t="n"/>
      <c r="P20" s="16" t="n"/>
      <c r="Q20" s="8" t="n"/>
      <c r="S20" s="17">
        <f>IF(NOT(OR(A20&lt;&gt;"",B20&lt;&gt;"",C20&lt;&gt;"",D20&lt;&gt;"",E20&lt;&gt;"",G20&lt;&gt;"",H20&lt;&gt;"",I20&lt;&gt;"",J20&lt;&gt;"",K20&lt;&gt;"",L20&lt;&gt;"",N20&lt;&gt;"",O20&lt;&gt;"",P20&lt;&gt;"",Q20&lt;&gt;"")),"",IF(NOT(AND(OR(A20="",AND(LEN(A20)=12,ISNUMBER(--A20))),OR(B20="",COUNTIF('2. Proyectos'!$A$5:$A$54,B20)&gt;0),OR(D20="",COUNTIF(Listas!$CD$2:$CD$8,D20)&gt;0),OR(E20="",AND(ISNUMBER(E20),E20&gt;0)),OR(G20="",AND(ISNUMBER(G20),G20&gt;0)),OR(H20="",COUNTIF(Listas!$N$2:$N$3,H20)&gt;0),OR(I20="",AND(ISNUMBER(I20),I20&gt;0)),OR(J20="",AND(ISNUMBER(J20),J20&gt;=2018,J20&lt;=2025)),OR(K20="",AND(ISNUMBER(K20),K20&gt;=1,K20&lt;=12)),OR(L20="",COUNTIF(Listas!$H$2:$H$250,L20)&gt;0),OR(N20="",AND(ISNUMBER(N20),N20&gt;0)),OR(O20="",AND(ISNUMBER(O20),O20&gt;=0)),OR(P20="",COUNTIF(Listas!$BC$2:$BC$3,P20)&gt;0))),"Dato inválido",IF(NOT(AND(A20&lt;&gt;"",B20&lt;&gt;"",E20&lt;&gt;"",G20&lt;&gt;"",H20&lt;&gt;"",I20&lt;&gt;"",J20&lt;&gt;"",K20&lt;&gt;"",L20&lt;&gt;"",N20&lt;&gt;"")),"Incompleta","OK")))</f>
        <v/>
      </c>
    </row>
    <row r="21">
      <c r="A21" s="18" t="n"/>
      <c r="B21" s="6" t="n"/>
      <c r="C21" s="6" t="n"/>
      <c r="D21" s="6" t="n"/>
      <c r="E21" s="19" t="n"/>
      <c r="F21" s="15">
        <f>IF(E21="","",IF(E21&lt;1,"N1",IF(E21&lt;30,"N2",IF(E21&lt;57.5,"N3","N4"))))</f>
        <v/>
      </c>
      <c r="G21" s="19" t="n"/>
      <c r="H21" s="6" t="n"/>
      <c r="I21" s="19" t="n"/>
      <c r="J21" s="18" t="n"/>
      <c r="K21" s="18" t="n"/>
      <c r="L21" s="6" t="n"/>
      <c r="M21" s="15">
        <f>IFERROR(VLOOKUP(L21,Listas!$DK$2:$DL$250,2,FALSE),"")</f>
        <v/>
      </c>
      <c r="N21" s="19" t="n"/>
      <c r="O21" s="20" t="n"/>
      <c r="P21" s="20" t="n"/>
      <c r="Q21" s="6" t="n"/>
      <c r="S21" s="17">
        <f>IF(NOT(OR(A21&lt;&gt;"",B21&lt;&gt;"",C21&lt;&gt;"",D21&lt;&gt;"",E21&lt;&gt;"",G21&lt;&gt;"",H21&lt;&gt;"",I21&lt;&gt;"",J21&lt;&gt;"",K21&lt;&gt;"",L21&lt;&gt;"",N21&lt;&gt;"",O21&lt;&gt;"",P21&lt;&gt;"",Q21&lt;&gt;"")),"",IF(NOT(AND(OR(A21="",AND(LEN(A21)=12,ISNUMBER(--A21))),OR(B21="",COUNTIF('2. Proyectos'!$A$5:$A$54,B21)&gt;0),OR(D21="",COUNTIF(Listas!$CD$2:$CD$8,D21)&gt;0),OR(E21="",AND(ISNUMBER(E21),E21&gt;0)),OR(G21="",AND(ISNUMBER(G21),G21&gt;0)),OR(H21="",COUNTIF(Listas!$N$2:$N$3,H21)&gt;0),OR(I21="",AND(ISNUMBER(I21),I21&gt;0)),OR(J21="",AND(ISNUMBER(J21),J21&gt;=2018,J21&lt;=2025)),OR(K21="",AND(ISNUMBER(K21),K21&gt;=1,K21&lt;=12)),OR(L21="",COUNTIF(Listas!$H$2:$H$250,L21)&gt;0),OR(N21="",AND(ISNUMBER(N21),N21&gt;0)),OR(O21="",AND(ISNUMBER(O21),O21&gt;=0)),OR(P21="",COUNTIF(Listas!$BC$2:$BC$3,P21)&gt;0))),"Dato inválido",IF(NOT(AND(A21&lt;&gt;"",B21&lt;&gt;"",E21&lt;&gt;"",G21&lt;&gt;"",H21&lt;&gt;"",I21&lt;&gt;"",J21&lt;&gt;"",K21&lt;&gt;"",L21&lt;&gt;"",N21&lt;&gt;"")),"Incompleta","OK")))</f>
        <v/>
      </c>
    </row>
    <row r="22">
      <c r="A22" s="13" t="n"/>
      <c r="B22" s="8" t="n"/>
      <c r="C22" s="8" t="n"/>
      <c r="D22" s="8" t="n"/>
      <c r="E22" s="14" t="n"/>
      <c r="F22" s="15">
        <f>IF(E22="","",IF(E22&lt;1,"N1",IF(E22&lt;30,"N2",IF(E22&lt;57.5,"N3","N4"))))</f>
        <v/>
      </c>
      <c r="G22" s="14" t="n"/>
      <c r="H22" s="8" t="n"/>
      <c r="I22" s="14" t="n"/>
      <c r="J22" s="13" t="n"/>
      <c r="K22" s="13" t="n"/>
      <c r="L22" s="8" t="n"/>
      <c r="M22" s="15">
        <f>IFERROR(VLOOKUP(L22,Listas!$DK$2:$DL$250,2,FALSE),"")</f>
        <v/>
      </c>
      <c r="N22" s="14" t="n"/>
      <c r="O22" s="16" t="n"/>
      <c r="P22" s="16" t="n"/>
      <c r="Q22" s="8" t="n"/>
      <c r="S22" s="17">
        <f>IF(NOT(OR(A22&lt;&gt;"",B22&lt;&gt;"",C22&lt;&gt;"",D22&lt;&gt;"",E22&lt;&gt;"",G22&lt;&gt;"",H22&lt;&gt;"",I22&lt;&gt;"",J22&lt;&gt;"",K22&lt;&gt;"",L22&lt;&gt;"",N22&lt;&gt;"",O22&lt;&gt;"",P22&lt;&gt;"",Q22&lt;&gt;"")),"",IF(NOT(AND(OR(A22="",AND(LEN(A22)=12,ISNUMBER(--A22))),OR(B22="",COUNTIF('2. Proyectos'!$A$5:$A$54,B22)&gt;0),OR(D22="",COUNTIF(Listas!$CD$2:$CD$8,D22)&gt;0),OR(E22="",AND(ISNUMBER(E22),E22&gt;0)),OR(G22="",AND(ISNUMBER(G22),G22&gt;0)),OR(H22="",COUNTIF(Listas!$N$2:$N$3,H22)&gt;0),OR(I22="",AND(ISNUMBER(I22),I22&gt;0)),OR(J22="",AND(ISNUMBER(J22),J22&gt;=2018,J22&lt;=2025)),OR(K22="",AND(ISNUMBER(K22),K22&gt;=1,K22&lt;=12)),OR(L22="",COUNTIF(Listas!$H$2:$H$250,L22)&gt;0),OR(N22="",AND(ISNUMBER(N22),N22&gt;0)),OR(O22="",AND(ISNUMBER(O22),O22&gt;=0)),OR(P22="",COUNTIF(Listas!$BC$2:$BC$3,P22)&gt;0))),"Dato inválido",IF(NOT(AND(A22&lt;&gt;"",B22&lt;&gt;"",E22&lt;&gt;"",G22&lt;&gt;"",H22&lt;&gt;"",I22&lt;&gt;"",J22&lt;&gt;"",K22&lt;&gt;"",L22&lt;&gt;"",N22&lt;&gt;"")),"Incompleta","OK")))</f>
        <v/>
      </c>
    </row>
    <row r="23">
      <c r="A23" s="18" t="n"/>
      <c r="B23" s="6" t="n"/>
      <c r="C23" s="6" t="n"/>
      <c r="D23" s="6" t="n"/>
      <c r="E23" s="19" t="n"/>
      <c r="F23" s="15">
        <f>IF(E23="","",IF(E23&lt;1,"N1",IF(E23&lt;30,"N2",IF(E23&lt;57.5,"N3","N4"))))</f>
        <v/>
      </c>
      <c r="G23" s="19" t="n"/>
      <c r="H23" s="6" t="n"/>
      <c r="I23" s="19" t="n"/>
      <c r="J23" s="18" t="n"/>
      <c r="K23" s="18" t="n"/>
      <c r="L23" s="6" t="n"/>
      <c r="M23" s="15">
        <f>IFERROR(VLOOKUP(L23,Listas!$DK$2:$DL$250,2,FALSE),"")</f>
        <v/>
      </c>
      <c r="N23" s="19" t="n"/>
      <c r="O23" s="20" t="n"/>
      <c r="P23" s="20" t="n"/>
      <c r="Q23" s="6" t="n"/>
      <c r="S23" s="17">
        <f>IF(NOT(OR(A23&lt;&gt;"",B23&lt;&gt;"",C23&lt;&gt;"",D23&lt;&gt;"",E23&lt;&gt;"",G23&lt;&gt;"",H23&lt;&gt;"",I23&lt;&gt;"",J23&lt;&gt;"",K23&lt;&gt;"",L23&lt;&gt;"",N23&lt;&gt;"",O23&lt;&gt;"",P23&lt;&gt;"",Q23&lt;&gt;"")),"",IF(NOT(AND(OR(A23="",AND(LEN(A23)=12,ISNUMBER(--A23))),OR(B23="",COUNTIF('2. Proyectos'!$A$5:$A$54,B23)&gt;0),OR(D23="",COUNTIF(Listas!$CD$2:$CD$8,D23)&gt;0),OR(E23="",AND(ISNUMBER(E23),E23&gt;0)),OR(G23="",AND(ISNUMBER(G23),G23&gt;0)),OR(H23="",COUNTIF(Listas!$N$2:$N$3,H23)&gt;0),OR(I23="",AND(ISNUMBER(I23),I23&gt;0)),OR(J23="",AND(ISNUMBER(J23),J23&gt;=2018,J23&lt;=2025)),OR(K23="",AND(ISNUMBER(K23),K23&gt;=1,K23&lt;=12)),OR(L23="",COUNTIF(Listas!$H$2:$H$250,L23)&gt;0),OR(N23="",AND(ISNUMBER(N23),N23&gt;0)),OR(O23="",AND(ISNUMBER(O23),O23&gt;=0)),OR(P23="",COUNTIF(Listas!$BC$2:$BC$3,P23)&gt;0))),"Dato inválido",IF(NOT(AND(A23&lt;&gt;"",B23&lt;&gt;"",E23&lt;&gt;"",G23&lt;&gt;"",H23&lt;&gt;"",I23&lt;&gt;"",J23&lt;&gt;"",K23&lt;&gt;"",L23&lt;&gt;"",N23&lt;&gt;"")),"Incompleta","OK")))</f>
        <v/>
      </c>
    </row>
    <row r="24">
      <c r="A24" s="13" t="n"/>
      <c r="B24" s="8" t="n"/>
      <c r="C24" s="8" t="n"/>
      <c r="D24" s="8" t="n"/>
      <c r="E24" s="14" t="n"/>
      <c r="F24" s="15">
        <f>IF(E24="","",IF(E24&lt;1,"N1",IF(E24&lt;30,"N2",IF(E24&lt;57.5,"N3","N4"))))</f>
        <v/>
      </c>
      <c r="G24" s="14" t="n"/>
      <c r="H24" s="8" t="n"/>
      <c r="I24" s="14" t="n"/>
      <c r="J24" s="13" t="n"/>
      <c r="K24" s="13" t="n"/>
      <c r="L24" s="8" t="n"/>
      <c r="M24" s="15">
        <f>IFERROR(VLOOKUP(L24,Listas!$DK$2:$DL$250,2,FALSE),"")</f>
        <v/>
      </c>
      <c r="N24" s="14" t="n"/>
      <c r="O24" s="16" t="n"/>
      <c r="P24" s="16" t="n"/>
      <c r="Q24" s="8" t="n"/>
      <c r="S24" s="17">
        <f>IF(NOT(OR(A24&lt;&gt;"",B24&lt;&gt;"",C24&lt;&gt;"",D24&lt;&gt;"",E24&lt;&gt;"",G24&lt;&gt;"",H24&lt;&gt;"",I24&lt;&gt;"",J24&lt;&gt;"",K24&lt;&gt;"",L24&lt;&gt;"",N24&lt;&gt;"",O24&lt;&gt;"",P24&lt;&gt;"",Q24&lt;&gt;"")),"",IF(NOT(AND(OR(A24="",AND(LEN(A24)=12,ISNUMBER(--A24))),OR(B24="",COUNTIF('2. Proyectos'!$A$5:$A$54,B24)&gt;0),OR(D24="",COUNTIF(Listas!$CD$2:$CD$8,D24)&gt;0),OR(E24="",AND(ISNUMBER(E24),E24&gt;0)),OR(G24="",AND(ISNUMBER(G24),G24&gt;0)),OR(H24="",COUNTIF(Listas!$N$2:$N$3,H24)&gt;0),OR(I24="",AND(ISNUMBER(I24),I24&gt;0)),OR(J24="",AND(ISNUMBER(J24),J24&gt;=2018,J24&lt;=2025)),OR(K24="",AND(ISNUMBER(K24),K24&gt;=1,K24&lt;=12)),OR(L24="",COUNTIF(Listas!$H$2:$H$250,L24)&gt;0),OR(N24="",AND(ISNUMBER(N24),N24&gt;0)),OR(O24="",AND(ISNUMBER(O24),O24&gt;=0)),OR(P24="",COUNTIF(Listas!$BC$2:$BC$3,P24)&gt;0))),"Dato inválido",IF(NOT(AND(A24&lt;&gt;"",B24&lt;&gt;"",E24&lt;&gt;"",G24&lt;&gt;"",H24&lt;&gt;"",I24&lt;&gt;"",J24&lt;&gt;"",K24&lt;&gt;"",L24&lt;&gt;"",N24&lt;&gt;"")),"Incompleta","OK")))</f>
        <v/>
      </c>
    </row>
    <row r="25">
      <c r="A25" s="18" t="n"/>
      <c r="B25" s="6" t="n"/>
      <c r="C25" s="6" t="n"/>
      <c r="D25" s="6" t="n"/>
      <c r="E25" s="19" t="n"/>
      <c r="F25" s="15">
        <f>IF(E25="","",IF(E25&lt;1,"N1",IF(E25&lt;30,"N2",IF(E25&lt;57.5,"N3","N4"))))</f>
        <v/>
      </c>
      <c r="G25" s="19" t="n"/>
      <c r="H25" s="6" t="n"/>
      <c r="I25" s="19" t="n"/>
      <c r="J25" s="18" t="n"/>
      <c r="K25" s="18" t="n"/>
      <c r="L25" s="6" t="n"/>
      <c r="M25" s="15">
        <f>IFERROR(VLOOKUP(L25,Listas!$DK$2:$DL$250,2,FALSE),"")</f>
        <v/>
      </c>
      <c r="N25" s="19" t="n"/>
      <c r="O25" s="20" t="n"/>
      <c r="P25" s="20" t="n"/>
      <c r="Q25" s="6" t="n"/>
      <c r="S25" s="17">
        <f>IF(NOT(OR(A25&lt;&gt;"",B25&lt;&gt;"",C25&lt;&gt;"",D25&lt;&gt;"",E25&lt;&gt;"",G25&lt;&gt;"",H25&lt;&gt;"",I25&lt;&gt;"",J25&lt;&gt;"",K25&lt;&gt;"",L25&lt;&gt;"",N25&lt;&gt;"",O25&lt;&gt;"",P25&lt;&gt;"",Q25&lt;&gt;"")),"",IF(NOT(AND(OR(A25="",AND(LEN(A25)=12,ISNUMBER(--A25))),OR(B25="",COUNTIF('2. Proyectos'!$A$5:$A$54,B25)&gt;0),OR(D25="",COUNTIF(Listas!$CD$2:$CD$8,D25)&gt;0),OR(E25="",AND(ISNUMBER(E25),E25&gt;0)),OR(G25="",AND(ISNUMBER(G25),G25&gt;0)),OR(H25="",COUNTIF(Listas!$N$2:$N$3,H25)&gt;0),OR(I25="",AND(ISNUMBER(I25),I25&gt;0)),OR(J25="",AND(ISNUMBER(J25),J25&gt;=2018,J25&lt;=2025)),OR(K25="",AND(ISNUMBER(K25),K25&gt;=1,K25&lt;=12)),OR(L25="",COUNTIF(Listas!$H$2:$H$250,L25)&gt;0),OR(N25="",AND(ISNUMBER(N25),N25&gt;0)),OR(O25="",AND(ISNUMBER(O25),O25&gt;=0)),OR(P25="",COUNTIF(Listas!$BC$2:$BC$3,P25)&gt;0))),"Dato inválido",IF(NOT(AND(A25&lt;&gt;"",B25&lt;&gt;"",E25&lt;&gt;"",G25&lt;&gt;"",H25&lt;&gt;"",I25&lt;&gt;"",J25&lt;&gt;"",K25&lt;&gt;"",L25&lt;&gt;"",N25&lt;&gt;"")),"Incompleta","OK")))</f>
        <v/>
      </c>
    </row>
    <row r="26">
      <c r="A26" s="13" t="n"/>
      <c r="B26" s="8" t="n"/>
      <c r="C26" s="8" t="n"/>
      <c r="D26" s="8" t="n"/>
      <c r="E26" s="14" t="n"/>
      <c r="F26" s="15">
        <f>IF(E26="","",IF(E26&lt;1,"N1",IF(E26&lt;30,"N2",IF(E26&lt;57.5,"N3","N4"))))</f>
        <v/>
      </c>
      <c r="G26" s="14" t="n"/>
      <c r="H26" s="8" t="n"/>
      <c r="I26" s="14" t="n"/>
      <c r="J26" s="13" t="n"/>
      <c r="K26" s="13" t="n"/>
      <c r="L26" s="8" t="n"/>
      <c r="M26" s="15">
        <f>IFERROR(VLOOKUP(L26,Listas!$DK$2:$DL$250,2,FALSE),"")</f>
        <v/>
      </c>
      <c r="N26" s="14" t="n"/>
      <c r="O26" s="16" t="n"/>
      <c r="P26" s="16" t="n"/>
      <c r="Q26" s="8" t="n"/>
      <c r="S26" s="17">
        <f>IF(NOT(OR(A26&lt;&gt;"",B26&lt;&gt;"",C26&lt;&gt;"",D26&lt;&gt;"",E26&lt;&gt;"",G26&lt;&gt;"",H26&lt;&gt;"",I26&lt;&gt;"",J26&lt;&gt;"",K26&lt;&gt;"",L26&lt;&gt;"",N26&lt;&gt;"",O26&lt;&gt;"",P26&lt;&gt;"",Q26&lt;&gt;"")),"",IF(NOT(AND(OR(A26="",AND(LEN(A26)=12,ISNUMBER(--A26))),OR(B26="",COUNTIF('2. Proyectos'!$A$5:$A$54,B26)&gt;0),OR(D26="",COUNTIF(Listas!$CD$2:$CD$8,D26)&gt;0),OR(E26="",AND(ISNUMBER(E26),E26&gt;0)),OR(G26="",AND(ISNUMBER(G26),G26&gt;0)),OR(H26="",COUNTIF(Listas!$N$2:$N$3,H26)&gt;0),OR(I26="",AND(ISNUMBER(I26),I26&gt;0)),OR(J26="",AND(ISNUMBER(J26),J26&gt;=2018,J26&lt;=2025)),OR(K26="",AND(ISNUMBER(K26),K26&gt;=1,K26&lt;=12)),OR(L26="",COUNTIF(Listas!$H$2:$H$250,L26)&gt;0),OR(N26="",AND(ISNUMBER(N26),N26&gt;0)),OR(O26="",AND(ISNUMBER(O26),O26&gt;=0)),OR(P26="",COUNTIF(Listas!$BC$2:$BC$3,P26)&gt;0))),"Dato inválido",IF(NOT(AND(A26&lt;&gt;"",B26&lt;&gt;"",E26&lt;&gt;"",G26&lt;&gt;"",H26&lt;&gt;"",I26&lt;&gt;"",J26&lt;&gt;"",K26&lt;&gt;"",L26&lt;&gt;"",N26&lt;&gt;"")),"Incompleta","OK")))</f>
        <v/>
      </c>
    </row>
    <row r="27">
      <c r="A27" s="18" t="n"/>
      <c r="B27" s="6" t="n"/>
      <c r="C27" s="6" t="n"/>
      <c r="D27" s="6" t="n"/>
      <c r="E27" s="19" t="n"/>
      <c r="F27" s="15">
        <f>IF(E27="","",IF(E27&lt;1,"N1",IF(E27&lt;30,"N2",IF(E27&lt;57.5,"N3","N4"))))</f>
        <v/>
      </c>
      <c r="G27" s="19" t="n"/>
      <c r="H27" s="6" t="n"/>
      <c r="I27" s="19" t="n"/>
      <c r="J27" s="18" t="n"/>
      <c r="K27" s="18" t="n"/>
      <c r="L27" s="6" t="n"/>
      <c r="M27" s="15">
        <f>IFERROR(VLOOKUP(L27,Listas!$DK$2:$DL$250,2,FALSE),"")</f>
        <v/>
      </c>
      <c r="N27" s="19" t="n"/>
      <c r="O27" s="20" t="n"/>
      <c r="P27" s="20" t="n"/>
      <c r="Q27" s="6" t="n"/>
      <c r="S27" s="17">
        <f>IF(NOT(OR(A27&lt;&gt;"",B27&lt;&gt;"",C27&lt;&gt;"",D27&lt;&gt;"",E27&lt;&gt;"",G27&lt;&gt;"",H27&lt;&gt;"",I27&lt;&gt;"",J27&lt;&gt;"",K27&lt;&gt;"",L27&lt;&gt;"",N27&lt;&gt;"",O27&lt;&gt;"",P27&lt;&gt;"",Q27&lt;&gt;"")),"",IF(NOT(AND(OR(A27="",AND(LEN(A27)=12,ISNUMBER(--A27))),OR(B27="",COUNTIF('2. Proyectos'!$A$5:$A$54,B27)&gt;0),OR(D27="",COUNTIF(Listas!$CD$2:$CD$8,D27)&gt;0),OR(E27="",AND(ISNUMBER(E27),E27&gt;0)),OR(G27="",AND(ISNUMBER(G27),G27&gt;0)),OR(H27="",COUNTIF(Listas!$N$2:$N$3,H27)&gt;0),OR(I27="",AND(ISNUMBER(I27),I27&gt;0)),OR(J27="",AND(ISNUMBER(J27),J27&gt;=2018,J27&lt;=2025)),OR(K27="",AND(ISNUMBER(K27),K27&gt;=1,K27&lt;=12)),OR(L27="",COUNTIF(Listas!$H$2:$H$250,L27)&gt;0),OR(N27="",AND(ISNUMBER(N27),N27&gt;0)),OR(O27="",AND(ISNUMBER(O27),O27&gt;=0)),OR(P27="",COUNTIF(Listas!$BC$2:$BC$3,P27)&gt;0))),"Dato inválido",IF(NOT(AND(A27&lt;&gt;"",B27&lt;&gt;"",E27&lt;&gt;"",G27&lt;&gt;"",H27&lt;&gt;"",I27&lt;&gt;"",J27&lt;&gt;"",K27&lt;&gt;"",L27&lt;&gt;"",N27&lt;&gt;"")),"Incompleta","OK")))</f>
        <v/>
      </c>
    </row>
    <row r="28">
      <c r="A28" s="13" t="n"/>
      <c r="B28" s="8" t="n"/>
      <c r="C28" s="8" t="n"/>
      <c r="D28" s="8" t="n"/>
      <c r="E28" s="14" t="n"/>
      <c r="F28" s="15">
        <f>IF(E28="","",IF(E28&lt;1,"N1",IF(E28&lt;30,"N2",IF(E28&lt;57.5,"N3","N4"))))</f>
        <v/>
      </c>
      <c r="G28" s="14" t="n"/>
      <c r="H28" s="8" t="n"/>
      <c r="I28" s="14" t="n"/>
      <c r="J28" s="13" t="n"/>
      <c r="K28" s="13" t="n"/>
      <c r="L28" s="8" t="n"/>
      <c r="M28" s="15">
        <f>IFERROR(VLOOKUP(L28,Listas!$DK$2:$DL$250,2,FALSE),"")</f>
        <v/>
      </c>
      <c r="N28" s="14" t="n"/>
      <c r="O28" s="16" t="n"/>
      <c r="P28" s="16" t="n"/>
      <c r="Q28" s="8" t="n"/>
      <c r="S28" s="17">
        <f>IF(NOT(OR(A28&lt;&gt;"",B28&lt;&gt;"",C28&lt;&gt;"",D28&lt;&gt;"",E28&lt;&gt;"",G28&lt;&gt;"",H28&lt;&gt;"",I28&lt;&gt;"",J28&lt;&gt;"",K28&lt;&gt;"",L28&lt;&gt;"",N28&lt;&gt;"",O28&lt;&gt;"",P28&lt;&gt;"",Q28&lt;&gt;"")),"",IF(NOT(AND(OR(A28="",AND(LEN(A28)=12,ISNUMBER(--A28))),OR(B28="",COUNTIF('2. Proyectos'!$A$5:$A$54,B28)&gt;0),OR(D28="",COUNTIF(Listas!$CD$2:$CD$8,D28)&gt;0),OR(E28="",AND(ISNUMBER(E28),E28&gt;0)),OR(G28="",AND(ISNUMBER(G28),G28&gt;0)),OR(H28="",COUNTIF(Listas!$N$2:$N$3,H28)&gt;0),OR(I28="",AND(ISNUMBER(I28),I28&gt;0)),OR(J28="",AND(ISNUMBER(J28),J28&gt;=2018,J28&lt;=2025)),OR(K28="",AND(ISNUMBER(K28),K28&gt;=1,K28&lt;=12)),OR(L28="",COUNTIF(Listas!$H$2:$H$250,L28)&gt;0),OR(N28="",AND(ISNUMBER(N28),N28&gt;0)),OR(O28="",AND(ISNUMBER(O28),O28&gt;=0)),OR(P28="",COUNTIF(Listas!$BC$2:$BC$3,P28)&gt;0))),"Dato inválido",IF(NOT(AND(A28&lt;&gt;"",B28&lt;&gt;"",E28&lt;&gt;"",G28&lt;&gt;"",H28&lt;&gt;"",I28&lt;&gt;"",J28&lt;&gt;"",K28&lt;&gt;"",L28&lt;&gt;"",N28&lt;&gt;"")),"Incompleta","OK")))</f>
        <v/>
      </c>
    </row>
    <row r="29">
      <c r="A29" s="18" t="n"/>
      <c r="B29" s="6" t="n"/>
      <c r="C29" s="6" t="n"/>
      <c r="D29" s="6" t="n"/>
      <c r="E29" s="19" t="n"/>
      <c r="F29" s="15">
        <f>IF(E29="","",IF(E29&lt;1,"N1",IF(E29&lt;30,"N2",IF(E29&lt;57.5,"N3","N4"))))</f>
        <v/>
      </c>
      <c r="G29" s="19" t="n"/>
      <c r="H29" s="6" t="n"/>
      <c r="I29" s="19" t="n"/>
      <c r="J29" s="18" t="n"/>
      <c r="K29" s="18" t="n"/>
      <c r="L29" s="6" t="n"/>
      <c r="M29" s="15">
        <f>IFERROR(VLOOKUP(L29,Listas!$DK$2:$DL$250,2,FALSE),"")</f>
        <v/>
      </c>
      <c r="N29" s="19" t="n"/>
      <c r="O29" s="20" t="n"/>
      <c r="P29" s="20" t="n"/>
      <c r="Q29" s="6" t="n"/>
      <c r="S29" s="17">
        <f>IF(NOT(OR(A29&lt;&gt;"",B29&lt;&gt;"",C29&lt;&gt;"",D29&lt;&gt;"",E29&lt;&gt;"",G29&lt;&gt;"",H29&lt;&gt;"",I29&lt;&gt;"",J29&lt;&gt;"",K29&lt;&gt;"",L29&lt;&gt;"",N29&lt;&gt;"",O29&lt;&gt;"",P29&lt;&gt;"",Q29&lt;&gt;"")),"",IF(NOT(AND(OR(A29="",AND(LEN(A29)=12,ISNUMBER(--A29))),OR(B29="",COUNTIF('2. Proyectos'!$A$5:$A$54,B29)&gt;0),OR(D29="",COUNTIF(Listas!$CD$2:$CD$8,D29)&gt;0),OR(E29="",AND(ISNUMBER(E29),E29&gt;0)),OR(G29="",AND(ISNUMBER(G29),G29&gt;0)),OR(H29="",COUNTIF(Listas!$N$2:$N$3,H29)&gt;0),OR(I29="",AND(ISNUMBER(I29),I29&gt;0)),OR(J29="",AND(ISNUMBER(J29),J29&gt;=2018,J29&lt;=2025)),OR(K29="",AND(ISNUMBER(K29),K29&gt;=1,K29&lt;=12)),OR(L29="",COUNTIF(Listas!$H$2:$H$250,L29)&gt;0),OR(N29="",AND(ISNUMBER(N29),N29&gt;0)),OR(O29="",AND(ISNUMBER(O29),O29&gt;=0)),OR(P29="",COUNTIF(Listas!$BC$2:$BC$3,P29)&gt;0))),"Dato inválido",IF(NOT(AND(A29&lt;&gt;"",B29&lt;&gt;"",E29&lt;&gt;"",G29&lt;&gt;"",H29&lt;&gt;"",I29&lt;&gt;"",J29&lt;&gt;"",K29&lt;&gt;"",L29&lt;&gt;"",N29&lt;&gt;"")),"Incompleta","OK")))</f>
        <v/>
      </c>
    </row>
    <row r="30">
      <c r="A30" s="13" t="n"/>
      <c r="B30" s="8" t="n"/>
      <c r="C30" s="8" t="n"/>
      <c r="D30" s="8" t="n"/>
      <c r="E30" s="14" t="n"/>
      <c r="F30" s="15">
        <f>IF(E30="","",IF(E30&lt;1,"N1",IF(E30&lt;30,"N2",IF(E30&lt;57.5,"N3","N4"))))</f>
        <v/>
      </c>
      <c r="G30" s="14" t="n"/>
      <c r="H30" s="8" t="n"/>
      <c r="I30" s="14" t="n"/>
      <c r="J30" s="13" t="n"/>
      <c r="K30" s="13" t="n"/>
      <c r="L30" s="8" t="n"/>
      <c r="M30" s="15">
        <f>IFERROR(VLOOKUP(L30,Listas!$DK$2:$DL$250,2,FALSE),"")</f>
        <v/>
      </c>
      <c r="N30" s="14" t="n"/>
      <c r="O30" s="16" t="n"/>
      <c r="P30" s="16" t="n"/>
      <c r="Q30" s="8" t="n"/>
      <c r="S30" s="17">
        <f>IF(NOT(OR(A30&lt;&gt;"",B30&lt;&gt;"",C30&lt;&gt;"",D30&lt;&gt;"",E30&lt;&gt;"",G30&lt;&gt;"",H30&lt;&gt;"",I30&lt;&gt;"",J30&lt;&gt;"",K30&lt;&gt;"",L30&lt;&gt;"",N30&lt;&gt;"",O30&lt;&gt;"",P30&lt;&gt;"",Q30&lt;&gt;"")),"",IF(NOT(AND(OR(A30="",AND(LEN(A30)=12,ISNUMBER(--A30))),OR(B30="",COUNTIF('2. Proyectos'!$A$5:$A$54,B30)&gt;0),OR(D30="",COUNTIF(Listas!$CD$2:$CD$8,D30)&gt;0),OR(E30="",AND(ISNUMBER(E30),E30&gt;0)),OR(G30="",AND(ISNUMBER(G30),G30&gt;0)),OR(H30="",COUNTIF(Listas!$N$2:$N$3,H30)&gt;0),OR(I30="",AND(ISNUMBER(I30),I30&gt;0)),OR(J30="",AND(ISNUMBER(J30),J30&gt;=2018,J30&lt;=2025)),OR(K30="",AND(ISNUMBER(K30),K30&gt;=1,K30&lt;=12)),OR(L30="",COUNTIF(Listas!$H$2:$H$250,L30)&gt;0),OR(N30="",AND(ISNUMBER(N30),N30&gt;0)),OR(O30="",AND(ISNUMBER(O30),O30&gt;=0)),OR(P30="",COUNTIF(Listas!$BC$2:$BC$3,P30)&gt;0))),"Dato inválido",IF(NOT(AND(A30&lt;&gt;"",B30&lt;&gt;"",E30&lt;&gt;"",G30&lt;&gt;"",H30&lt;&gt;"",I30&lt;&gt;"",J30&lt;&gt;"",K30&lt;&gt;"",L30&lt;&gt;"",N30&lt;&gt;"")),"Incompleta","OK")))</f>
        <v/>
      </c>
    </row>
    <row r="31">
      <c r="A31" s="18" t="n"/>
      <c r="B31" s="6" t="n"/>
      <c r="C31" s="6" t="n"/>
      <c r="D31" s="6" t="n"/>
      <c r="E31" s="19" t="n"/>
      <c r="F31" s="15">
        <f>IF(E31="","",IF(E31&lt;1,"N1",IF(E31&lt;30,"N2",IF(E31&lt;57.5,"N3","N4"))))</f>
        <v/>
      </c>
      <c r="G31" s="19" t="n"/>
      <c r="H31" s="6" t="n"/>
      <c r="I31" s="19" t="n"/>
      <c r="J31" s="18" t="n"/>
      <c r="K31" s="18" t="n"/>
      <c r="L31" s="6" t="n"/>
      <c r="M31" s="15">
        <f>IFERROR(VLOOKUP(L31,Listas!$DK$2:$DL$250,2,FALSE),"")</f>
        <v/>
      </c>
      <c r="N31" s="19" t="n"/>
      <c r="O31" s="20" t="n"/>
      <c r="P31" s="20" t="n"/>
      <c r="Q31" s="6" t="n"/>
      <c r="S31" s="17">
        <f>IF(NOT(OR(A31&lt;&gt;"",B31&lt;&gt;"",C31&lt;&gt;"",D31&lt;&gt;"",E31&lt;&gt;"",G31&lt;&gt;"",H31&lt;&gt;"",I31&lt;&gt;"",J31&lt;&gt;"",K31&lt;&gt;"",L31&lt;&gt;"",N31&lt;&gt;"",O31&lt;&gt;"",P31&lt;&gt;"",Q31&lt;&gt;"")),"",IF(NOT(AND(OR(A31="",AND(LEN(A31)=12,ISNUMBER(--A31))),OR(B31="",COUNTIF('2. Proyectos'!$A$5:$A$54,B31)&gt;0),OR(D31="",COUNTIF(Listas!$CD$2:$CD$8,D31)&gt;0),OR(E31="",AND(ISNUMBER(E31),E31&gt;0)),OR(G31="",AND(ISNUMBER(G31),G31&gt;0)),OR(H31="",COUNTIF(Listas!$N$2:$N$3,H31)&gt;0),OR(I31="",AND(ISNUMBER(I31),I31&gt;0)),OR(J31="",AND(ISNUMBER(J31),J31&gt;=2018,J31&lt;=2025)),OR(K31="",AND(ISNUMBER(K31),K31&gt;=1,K31&lt;=12)),OR(L31="",COUNTIF(Listas!$H$2:$H$250,L31)&gt;0),OR(N31="",AND(ISNUMBER(N31),N31&gt;0)),OR(O31="",AND(ISNUMBER(O31),O31&gt;=0)),OR(P31="",COUNTIF(Listas!$BC$2:$BC$3,P31)&gt;0))),"Dato inválido",IF(NOT(AND(A31&lt;&gt;"",B31&lt;&gt;"",E31&lt;&gt;"",G31&lt;&gt;"",H31&lt;&gt;"",I31&lt;&gt;"",J31&lt;&gt;"",K31&lt;&gt;"",L31&lt;&gt;"",N31&lt;&gt;"")),"Incompleta","OK")))</f>
        <v/>
      </c>
    </row>
    <row r="32">
      <c r="A32" s="13" t="n"/>
      <c r="B32" s="8" t="n"/>
      <c r="C32" s="8" t="n"/>
      <c r="D32" s="8" t="n"/>
      <c r="E32" s="14" t="n"/>
      <c r="F32" s="15">
        <f>IF(E32="","",IF(E32&lt;1,"N1",IF(E32&lt;30,"N2",IF(E32&lt;57.5,"N3","N4"))))</f>
        <v/>
      </c>
      <c r="G32" s="14" t="n"/>
      <c r="H32" s="8" t="n"/>
      <c r="I32" s="14" t="n"/>
      <c r="J32" s="13" t="n"/>
      <c r="K32" s="13" t="n"/>
      <c r="L32" s="8" t="n"/>
      <c r="M32" s="15">
        <f>IFERROR(VLOOKUP(L32,Listas!$DK$2:$DL$250,2,FALSE),"")</f>
        <v/>
      </c>
      <c r="N32" s="14" t="n"/>
      <c r="O32" s="16" t="n"/>
      <c r="P32" s="16" t="n"/>
      <c r="Q32" s="8" t="n"/>
      <c r="S32" s="17">
        <f>IF(NOT(OR(A32&lt;&gt;"",B32&lt;&gt;"",C32&lt;&gt;"",D32&lt;&gt;"",E32&lt;&gt;"",G32&lt;&gt;"",H32&lt;&gt;"",I32&lt;&gt;"",J32&lt;&gt;"",K32&lt;&gt;"",L32&lt;&gt;"",N32&lt;&gt;"",O32&lt;&gt;"",P32&lt;&gt;"",Q32&lt;&gt;"")),"",IF(NOT(AND(OR(A32="",AND(LEN(A32)=12,ISNUMBER(--A32))),OR(B32="",COUNTIF('2. Proyectos'!$A$5:$A$54,B32)&gt;0),OR(D32="",COUNTIF(Listas!$CD$2:$CD$8,D32)&gt;0),OR(E32="",AND(ISNUMBER(E32),E32&gt;0)),OR(G32="",AND(ISNUMBER(G32),G32&gt;0)),OR(H32="",COUNTIF(Listas!$N$2:$N$3,H32)&gt;0),OR(I32="",AND(ISNUMBER(I32),I32&gt;0)),OR(J32="",AND(ISNUMBER(J32),J32&gt;=2018,J32&lt;=2025)),OR(K32="",AND(ISNUMBER(K32),K32&gt;=1,K32&lt;=12)),OR(L32="",COUNTIF(Listas!$H$2:$H$250,L32)&gt;0),OR(N32="",AND(ISNUMBER(N32),N32&gt;0)),OR(O32="",AND(ISNUMBER(O32),O32&gt;=0)),OR(P32="",COUNTIF(Listas!$BC$2:$BC$3,P32)&gt;0))),"Dato inválido",IF(NOT(AND(A32&lt;&gt;"",B32&lt;&gt;"",E32&lt;&gt;"",G32&lt;&gt;"",H32&lt;&gt;"",I32&lt;&gt;"",J32&lt;&gt;"",K32&lt;&gt;"",L32&lt;&gt;"",N32&lt;&gt;"")),"Incompleta","OK")))</f>
        <v/>
      </c>
    </row>
    <row r="33">
      <c r="A33" s="18" t="n"/>
      <c r="B33" s="6" t="n"/>
      <c r="C33" s="6" t="n"/>
      <c r="D33" s="6" t="n"/>
      <c r="E33" s="19" t="n"/>
      <c r="F33" s="15">
        <f>IF(E33="","",IF(E33&lt;1,"N1",IF(E33&lt;30,"N2",IF(E33&lt;57.5,"N3","N4"))))</f>
        <v/>
      </c>
      <c r="G33" s="19" t="n"/>
      <c r="H33" s="6" t="n"/>
      <c r="I33" s="19" t="n"/>
      <c r="J33" s="18" t="n"/>
      <c r="K33" s="18" t="n"/>
      <c r="L33" s="6" t="n"/>
      <c r="M33" s="15">
        <f>IFERROR(VLOOKUP(L33,Listas!$DK$2:$DL$250,2,FALSE),"")</f>
        <v/>
      </c>
      <c r="N33" s="19" t="n"/>
      <c r="O33" s="20" t="n"/>
      <c r="P33" s="20" t="n"/>
      <c r="Q33" s="6" t="n"/>
      <c r="S33" s="17">
        <f>IF(NOT(OR(A33&lt;&gt;"",B33&lt;&gt;"",C33&lt;&gt;"",D33&lt;&gt;"",E33&lt;&gt;"",G33&lt;&gt;"",H33&lt;&gt;"",I33&lt;&gt;"",J33&lt;&gt;"",K33&lt;&gt;"",L33&lt;&gt;"",N33&lt;&gt;"",O33&lt;&gt;"",P33&lt;&gt;"",Q33&lt;&gt;"")),"",IF(NOT(AND(OR(A33="",AND(LEN(A33)=12,ISNUMBER(--A33))),OR(B33="",COUNTIF('2. Proyectos'!$A$5:$A$54,B33)&gt;0),OR(D33="",COUNTIF(Listas!$CD$2:$CD$8,D33)&gt;0),OR(E33="",AND(ISNUMBER(E33),E33&gt;0)),OR(G33="",AND(ISNUMBER(G33),G33&gt;0)),OR(H33="",COUNTIF(Listas!$N$2:$N$3,H33)&gt;0),OR(I33="",AND(ISNUMBER(I33),I33&gt;0)),OR(J33="",AND(ISNUMBER(J33),J33&gt;=2018,J33&lt;=2025)),OR(K33="",AND(ISNUMBER(K33),K33&gt;=1,K33&lt;=12)),OR(L33="",COUNTIF(Listas!$H$2:$H$250,L33)&gt;0),OR(N33="",AND(ISNUMBER(N33),N33&gt;0)),OR(O33="",AND(ISNUMBER(O33),O33&gt;=0)),OR(P33="",COUNTIF(Listas!$BC$2:$BC$3,P33)&gt;0))),"Dato inválido",IF(NOT(AND(A33&lt;&gt;"",B33&lt;&gt;"",E33&lt;&gt;"",G33&lt;&gt;"",H33&lt;&gt;"",I33&lt;&gt;"",J33&lt;&gt;"",K33&lt;&gt;"",L33&lt;&gt;"",N33&lt;&gt;"")),"Incompleta","OK")))</f>
        <v/>
      </c>
    </row>
    <row r="34">
      <c r="A34" s="13" t="n"/>
      <c r="B34" s="8" t="n"/>
      <c r="C34" s="8" t="n"/>
      <c r="D34" s="8" t="n"/>
      <c r="E34" s="14" t="n"/>
      <c r="F34" s="15">
        <f>IF(E34="","",IF(E34&lt;1,"N1",IF(E34&lt;30,"N2",IF(E34&lt;57.5,"N3","N4"))))</f>
        <v/>
      </c>
      <c r="G34" s="14" t="n"/>
      <c r="H34" s="8" t="n"/>
      <c r="I34" s="14" t="n"/>
      <c r="J34" s="13" t="n"/>
      <c r="K34" s="13" t="n"/>
      <c r="L34" s="8" t="n"/>
      <c r="M34" s="15">
        <f>IFERROR(VLOOKUP(L34,Listas!$DK$2:$DL$250,2,FALSE),"")</f>
        <v/>
      </c>
      <c r="N34" s="14" t="n"/>
      <c r="O34" s="16" t="n"/>
      <c r="P34" s="16" t="n"/>
      <c r="Q34" s="8" t="n"/>
      <c r="S34" s="17">
        <f>IF(NOT(OR(A34&lt;&gt;"",B34&lt;&gt;"",C34&lt;&gt;"",D34&lt;&gt;"",E34&lt;&gt;"",G34&lt;&gt;"",H34&lt;&gt;"",I34&lt;&gt;"",J34&lt;&gt;"",K34&lt;&gt;"",L34&lt;&gt;"",N34&lt;&gt;"",O34&lt;&gt;"",P34&lt;&gt;"",Q34&lt;&gt;"")),"",IF(NOT(AND(OR(A34="",AND(LEN(A34)=12,ISNUMBER(--A34))),OR(B34="",COUNTIF('2. Proyectos'!$A$5:$A$54,B34)&gt;0),OR(D34="",COUNTIF(Listas!$CD$2:$CD$8,D34)&gt;0),OR(E34="",AND(ISNUMBER(E34),E34&gt;0)),OR(G34="",AND(ISNUMBER(G34),G34&gt;0)),OR(H34="",COUNTIF(Listas!$N$2:$N$3,H34)&gt;0),OR(I34="",AND(ISNUMBER(I34),I34&gt;0)),OR(J34="",AND(ISNUMBER(J34),J34&gt;=2018,J34&lt;=2025)),OR(K34="",AND(ISNUMBER(K34),K34&gt;=1,K34&lt;=12)),OR(L34="",COUNTIF(Listas!$H$2:$H$250,L34)&gt;0),OR(N34="",AND(ISNUMBER(N34),N34&gt;0)),OR(O34="",AND(ISNUMBER(O34),O34&gt;=0)),OR(P34="",COUNTIF(Listas!$BC$2:$BC$3,P34)&gt;0))),"Dato inválido",IF(NOT(AND(A34&lt;&gt;"",B34&lt;&gt;"",E34&lt;&gt;"",G34&lt;&gt;"",H34&lt;&gt;"",I34&lt;&gt;"",J34&lt;&gt;"",K34&lt;&gt;"",L34&lt;&gt;"",N34&lt;&gt;"")),"Incompleta","OK")))</f>
        <v/>
      </c>
    </row>
    <row r="35">
      <c r="A35" s="18" t="n"/>
      <c r="B35" s="6" t="n"/>
      <c r="C35" s="6" t="n"/>
      <c r="D35" s="6" t="n"/>
      <c r="E35" s="19" t="n"/>
      <c r="F35" s="15">
        <f>IF(E35="","",IF(E35&lt;1,"N1",IF(E35&lt;30,"N2",IF(E35&lt;57.5,"N3","N4"))))</f>
        <v/>
      </c>
      <c r="G35" s="19" t="n"/>
      <c r="H35" s="6" t="n"/>
      <c r="I35" s="19" t="n"/>
      <c r="J35" s="18" t="n"/>
      <c r="K35" s="18" t="n"/>
      <c r="L35" s="6" t="n"/>
      <c r="M35" s="15">
        <f>IFERROR(VLOOKUP(L35,Listas!$DK$2:$DL$250,2,FALSE),"")</f>
        <v/>
      </c>
      <c r="N35" s="19" t="n"/>
      <c r="O35" s="20" t="n"/>
      <c r="P35" s="20" t="n"/>
      <c r="Q35" s="6" t="n"/>
      <c r="S35" s="17">
        <f>IF(NOT(OR(A35&lt;&gt;"",B35&lt;&gt;"",C35&lt;&gt;"",D35&lt;&gt;"",E35&lt;&gt;"",G35&lt;&gt;"",H35&lt;&gt;"",I35&lt;&gt;"",J35&lt;&gt;"",K35&lt;&gt;"",L35&lt;&gt;"",N35&lt;&gt;"",O35&lt;&gt;"",P35&lt;&gt;"",Q35&lt;&gt;"")),"",IF(NOT(AND(OR(A35="",AND(LEN(A35)=12,ISNUMBER(--A35))),OR(B35="",COUNTIF('2. Proyectos'!$A$5:$A$54,B35)&gt;0),OR(D35="",COUNTIF(Listas!$CD$2:$CD$8,D35)&gt;0),OR(E35="",AND(ISNUMBER(E35),E35&gt;0)),OR(G35="",AND(ISNUMBER(G35),G35&gt;0)),OR(H35="",COUNTIF(Listas!$N$2:$N$3,H35)&gt;0),OR(I35="",AND(ISNUMBER(I35),I35&gt;0)),OR(J35="",AND(ISNUMBER(J35),J35&gt;=2018,J35&lt;=2025)),OR(K35="",AND(ISNUMBER(K35),K35&gt;=1,K35&lt;=12)),OR(L35="",COUNTIF(Listas!$H$2:$H$250,L35)&gt;0),OR(N35="",AND(ISNUMBER(N35),N35&gt;0)),OR(O35="",AND(ISNUMBER(O35),O35&gt;=0)),OR(P35="",COUNTIF(Listas!$BC$2:$BC$3,P35)&gt;0))),"Dato inválido",IF(NOT(AND(A35&lt;&gt;"",B35&lt;&gt;"",E35&lt;&gt;"",G35&lt;&gt;"",H35&lt;&gt;"",I35&lt;&gt;"",J35&lt;&gt;"",K35&lt;&gt;"",L35&lt;&gt;"",N35&lt;&gt;"")),"Incompleta","OK")))</f>
        <v/>
      </c>
    </row>
    <row r="36">
      <c r="A36" s="13" t="n"/>
      <c r="B36" s="8" t="n"/>
      <c r="C36" s="8" t="n"/>
      <c r="D36" s="8" t="n"/>
      <c r="E36" s="14" t="n"/>
      <c r="F36" s="15">
        <f>IF(E36="","",IF(E36&lt;1,"N1",IF(E36&lt;30,"N2",IF(E36&lt;57.5,"N3","N4"))))</f>
        <v/>
      </c>
      <c r="G36" s="14" t="n"/>
      <c r="H36" s="8" t="n"/>
      <c r="I36" s="14" t="n"/>
      <c r="J36" s="13" t="n"/>
      <c r="K36" s="13" t="n"/>
      <c r="L36" s="8" t="n"/>
      <c r="M36" s="15">
        <f>IFERROR(VLOOKUP(L36,Listas!$DK$2:$DL$250,2,FALSE),"")</f>
        <v/>
      </c>
      <c r="N36" s="14" t="n"/>
      <c r="O36" s="16" t="n"/>
      <c r="P36" s="16" t="n"/>
      <c r="Q36" s="8" t="n"/>
      <c r="S36" s="17">
        <f>IF(NOT(OR(A36&lt;&gt;"",B36&lt;&gt;"",C36&lt;&gt;"",D36&lt;&gt;"",E36&lt;&gt;"",G36&lt;&gt;"",H36&lt;&gt;"",I36&lt;&gt;"",J36&lt;&gt;"",K36&lt;&gt;"",L36&lt;&gt;"",N36&lt;&gt;"",O36&lt;&gt;"",P36&lt;&gt;"",Q36&lt;&gt;"")),"",IF(NOT(AND(OR(A36="",AND(LEN(A36)=12,ISNUMBER(--A36))),OR(B36="",COUNTIF('2. Proyectos'!$A$5:$A$54,B36)&gt;0),OR(D36="",COUNTIF(Listas!$CD$2:$CD$8,D36)&gt;0),OR(E36="",AND(ISNUMBER(E36),E36&gt;0)),OR(G36="",AND(ISNUMBER(G36),G36&gt;0)),OR(H36="",COUNTIF(Listas!$N$2:$N$3,H36)&gt;0),OR(I36="",AND(ISNUMBER(I36),I36&gt;0)),OR(J36="",AND(ISNUMBER(J36),J36&gt;=2018,J36&lt;=2025)),OR(K36="",AND(ISNUMBER(K36),K36&gt;=1,K36&lt;=12)),OR(L36="",COUNTIF(Listas!$H$2:$H$250,L36)&gt;0),OR(N36="",AND(ISNUMBER(N36),N36&gt;0)),OR(O36="",AND(ISNUMBER(O36),O36&gt;=0)),OR(P36="",COUNTIF(Listas!$BC$2:$BC$3,P36)&gt;0))),"Dato inválido",IF(NOT(AND(A36&lt;&gt;"",B36&lt;&gt;"",E36&lt;&gt;"",G36&lt;&gt;"",H36&lt;&gt;"",I36&lt;&gt;"",J36&lt;&gt;"",K36&lt;&gt;"",L36&lt;&gt;"",N36&lt;&gt;"")),"Incompleta","OK")))</f>
        <v/>
      </c>
    </row>
    <row r="37">
      <c r="A37" s="18" t="n"/>
      <c r="B37" s="6" t="n"/>
      <c r="C37" s="6" t="n"/>
      <c r="D37" s="6" t="n"/>
      <c r="E37" s="19" t="n"/>
      <c r="F37" s="15">
        <f>IF(E37="","",IF(E37&lt;1,"N1",IF(E37&lt;30,"N2",IF(E37&lt;57.5,"N3","N4"))))</f>
        <v/>
      </c>
      <c r="G37" s="19" t="n"/>
      <c r="H37" s="6" t="n"/>
      <c r="I37" s="19" t="n"/>
      <c r="J37" s="18" t="n"/>
      <c r="K37" s="18" t="n"/>
      <c r="L37" s="6" t="n"/>
      <c r="M37" s="15">
        <f>IFERROR(VLOOKUP(L37,Listas!$DK$2:$DL$250,2,FALSE),"")</f>
        <v/>
      </c>
      <c r="N37" s="19" t="n"/>
      <c r="O37" s="20" t="n"/>
      <c r="P37" s="20" t="n"/>
      <c r="Q37" s="6" t="n"/>
      <c r="S37" s="17">
        <f>IF(NOT(OR(A37&lt;&gt;"",B37&lt;&gt;"",C37&lt;&gt;"",D37&lt;&gt;"",E37&lt;&gt;"",G37&lt;&gt;"",H37&lt;&gt;"",I37&lt;&gt;"",J37&lt;&gt;"",K37&lt;&gt;"",L37&lt;&gt;"",N37&lt;&gt;"",O37&lt;&gt;"",P37&lt;&gt;"",Q37&lt;&gt;"")),"",IF(NOT(AND(OR(A37="",AND(LEN(A37)=12,ISNUMBER(--A37))),OR(B37="",COUNTIF('2. Proyectos'!$A$5:$A$54,B37)&gt;0),OR(D37="",COUNTIF(Listas!$CD$2:$CD$8,D37)&gt;0),OR(E37="",AND(ISNUMBER(E37),E37&gt;0)),OR(G37="",AND(ISNUMBER(G37),G37&gt;0)),OR(H37="",COUNTIF(Listas!$N$2:$N$3,H37)&gt;0),OR(I37="",AND(ISNUMBER(I37),I37&gt;0)),OR(J37="",AND(ISNUMBER(J37),J37&gt;=2018,J37&lt;=2025)),OR(K37="",AND(ISNUMBER(K37),K37&gt;=1,K37&lt;=12)),OR(L37="",COUNTIF(Listas!$H$2:$H$250,L37)&gt;0),OR(N37="",AND(ISNUMBER(N37),N37&gt;0)),OR(O37="",AND(ISNUMBER(O37),O37&gt;=0)),OR(P37="",COUNTIF(Listas!$BC$2:$BC$3,P37)&gt;0))),"Dato inválido",IF(NOT(AND(A37&lt;&gt;"",B37&lt;&gt;"",E37&lt;&gt;"",G37&lt;&gt;"",H37&lt;&gt;"",I37&lt;&gt;"",J37&lt;&gt;"",K37&lt;&gt;"",L37&lt;&gt;"",N37&lt;&gt;"")),"Incompleta","OK")))</f>
        <v/>
      </c>
    </row>
    <row r="38">
      <c r="A38" s="13" t="n"/>
      <c r="B38" s="8" t="n"/>
      <c r="C38" s="8" t="n"/>
      <c r="D38" s="8" t="n"/>
      <c r="E38" s="14" t="n"/>
      <c r="F38" s="15">
        <f>IF(E38="","",IF(E38&lt;1,"N1",IF(E38&lt;30,"N2",IF(E38&lt;57.5,"N3","N4"))))</f>
        <v/>
      </c>
      <c r="G38" s="14" t="n"/>
      <c r="H38" s="8" t="n"/>
      <c r="I38" s="14" t="n"/>
      <c r="J38" s="13" t="n"/>
      <c r="K38" s="13" t="n"/>
      <c r="L38" s="8" t="n"/>
      <c r="M38" s="15">
        <f>IFERROR(VLOOKUP(L38,Listas!$DK$2:$DL$250,2,FALSE),"")</f>
        <v/>
      </c>
      <c r="N38" s="14" t="n"/>
      <c r="O38" s="16" t="n"/>
      <c r="P38" s="16" t="n"/>
      <c r="Q38" s="8" t="n"/>
      <c r="S38" s="17">
        <f>IF(NOT(OR(A38&lt;&gt;"",B38&lt;&gt;"",C38&lt;&gt;"",D38&lt;&gt;"",E38&lt;&gt;"",G38&lt;&gt;"",H38&lt;&gt;"",I38&lt;&gt;"",J38&lt;&gt;"",K38&lt;&gt;"",L38&lt;&gt;"",N38&lt;&gt;"",O38&lt;&gt;"",P38&lt;&gt;"",Q38&lt;&gt;"")),"",IF(NOT(AND(OR(A38="",AND(LEN(A38)=12,ISNUMBER(--A38))),OR(B38="",COUNTIF('2. Proyectos'!$A$5:$A$54,B38)&gt;0),OR(D38="",COUNTIF(Listas!$CD$2:$CD$8,D38)&gt;0),OR(E38="",AND(ISNUMBER(E38),E38&gt;0)),OR(G38="",AND(ISNUMBER(G38),G38&gt;0)),OR(H38="",COUNTIF(Listas!$N$2:$N$3,H38)&gt;0),OR(I38="",AND(ISNUMBER(I38),I38&gt;0)),OR(J38="",AND(ISNUMBER(J38),J38&gt;=2018,J38&lt;=2025)),OR(K38="",AND(ISNUMBER(K38),K38&gt;=1,K38&lt;=12)),OR(L38="",COUNTIF(Listas!$H$2:$H$250,L38)&gt;0),OR(N38="",AND(ISNUMBER(N38),N38&gt;0)),OR(O38="",AND(ISNUMBER(O38),O38&gt;=0)),OR(P38="",COUNTIF(Listas!$BC$2:$BC$3,P38)&gt;0))),"Dato inválido",IF(NOT(AND(A38&lt;&gt;"",B38&lt;&gt;"",E38&lt;&gt;"",G38&lt;&gt;"",H38&lt;&gt;"",I38&lt;&gt;"",J38&lt;&gt;"",K38&lt;&gt;"",L38&lt;&gt;"",N38&lt;&gt;"")),"Incompleta","OK")))</f>
        <v/>
      </c>
    </row>
    <row r="39">
      <c r="A39" s="18" t="n"/>
      <c r="B39" s="6" t="n"/>
      <c r="C39" s="6" t="n"/>
      <c r="D39" s="6" t="n"/>
      <c r="E39" s="19" t="n"/>
      <c r="F39" s="15">
        <f>IF(E39="","",IF(E39&lt;1,"N1",IF(E39&lt;30,"N2",IF(E39&lt;57.5,"N3","N4"))))</f>
        <v/>
      </c>
      <c r="G39" s="19" t="n"/>
      <c r="H39" s="6" t="n"/>
      <c r="I39" s="19" t="n"/>
      <c r="J39" s="18" t="n"/>
      <c r="K39" s="18" t="n"/>
      <c r="L39" s="6" t="n"/>
      <c r="M39" s="15">
        <f>IFERROR(VLOOKUP(L39,Listas!$DK$2:$DL$250,2,FALSE),"")</f>
        <v/>
      </c>
      <c r="N39" s="19" t="n"/>
      <c r="O39" s="20" t="n"/>
      <c r="P39" s="20" t="n"/>
      <c r="Q39" s="6" t="n"/>
      <c r="S39" s="17">
        <f>IF(NOT(OR(A39&lt;&gt;"",B39&lt;&gt;"",C39&lt;&gt;"",D39&lt;&gt;"",E39&lt;&gt;"",G39&lt;&gt;"",H39&lt;&gt;"",I39&lt;&gt;"",J39&lt;&gt;"",K39&lt;&gt;"",L39&lt;&gt;"",N39&lt;&gt;"",O39&lt;&gt;"",P39&lt;&gt;"",Q39&lt;&gt;"")),"",IF(NOT(AND(OR(A39="",AND(LEN(A39)=12,ISNUMBER(--A39))),OR(B39="",COUNTIF('2. Proyectos'!$A$5:$A$54,B39)&gt;0),OR(D39="",COUNTIF(Listas!$CD$2:$CD$8,D39)&gt;0),OR(E39="",AND(ISNUMBER(E39),E39&gt;0)),OR(G39="",AND(ISNUMBER(G39),G39&gt;0)),OR(H39="",COUNTIF(Listas!$N$2:$N$3,H39)&gt;0),OR(I39="",AND(ISNUMBER(I39),I39&gt;0)),OR(J39="",AND(ISNUMBER(J39),J39&gt;=2018,J39&lt;=2025)),OR(K39="",AND(ISNUMBER(K39),K39&gt;=1,K39&lt;=12)),OR(L39="",COUNTIF(Listas!$H$2:$H$250,L39)&gt;0),OR(N39="",AND(ISNUMBER(N39),N39&gt;0)),OR(O39="",AND(ISNUMBER(O39),O39&gt;=0)),OR(P39="",COUNTIF(Listas!$BC$2:$BC$3,P39)&gt;0))),"Dato inválido",IF(NOT(AND(A39&lt;&gt;"",B39&lt;&gt;"",E39&lt;&gt;"",G39&lt;&gt;"",H39&lt;&gt;"",I39&lt;&gt;"",J39&lt;&gt;"",K39&lt;&gt;"",L39&lt;&gt;"",N39&lt;&gt;"")),"Incompleta","OK")))</f>
        <v/>
      </c>
    </row>
    <row r="40">
      <c r="A40" s="13" t="n"/>
      <c r="B40" s="8" t="n"/>
      <c r="C40" s="8" t="n"/>
      <c r="D40" s="8" t="n"/>
      <c r="E40" s="14" t="n"/>
      <c r="F40" s="15">
        <f>IF(E40="","",IF(E40&lt;1,"N1",IF(E40&lt;30,"N2",IF(E40&lt;57.5,"N3","N4"))))</f>
        <v/>
      </c>
      <c r="G40" s="14" t="n"/>
      <c r="H40" s="8" t="n"/>
      <c r="I40" s="14" t="n"/>
      <c r="J40" s="13" t="n"/>
      <c r="K40" s="13" t="n"/>
      <c r="L40" s="8" t="n"/>
      <c r="M40" s="15">
        <f>IFERROR(VLOOKUP(L40,Listas!$DK$2:$DL$250,2,FALSE),"")</f>
        <v/>
      </c>
      <c r="N40" s="14" t="n"/>
      <c r="O40" s="16" t="n"/>
      <c r="P40" s="16" t="n"/>
      <c r="Q40" s="8" t="n"/>
      <c r="S40" s="17">
        <f>IF(NOT(OR(A40&lt;&gt;"",B40&lt;&gt;"",C40&lt;&gt;"",D40&lt;&gt;"",E40&lt;&gt;"",G40&lt;&gt;"",H40&lt;&gt;"",I40&lt;&gt;"",J40&lt;&gt;"",K40&lt;&gt;"",L40&lt;&gt;"",N40&lt;&gt;"",O40&lt;&gt;"",P40&lt;&gt;"",Q40&lt;&gt;"")),"",IF(NOT(AND(OR(A40="",AND(LEN(A40)=12,ISNUMBER(--A40))),OR(B40="",COUNTIF('2. Proyectos'!$A$5:$A$54,B40)&gt;0),OR(D40="",COUNTIF(Listas!$CD$2:$CD$8,D40)&gt;0),OR(E40="",AND(ISNUMBER(E40),E40&gt;0)),OR(G40="",AND(ISNUMBER(G40),G40&gt;0)),OR(H40="",COUNTIF(Listas!$N$2:$N$3,H40)&gt;0),OR(I40="",AND(ISNUMBER(I40),I40&gt;0)),OR(J40="",AND(ISNUMBER(J40),J40&gt;=2018,J40&lt;=2025)),OR(K40="",AND(ISNUMBER(K40),K40&gt;=1,K40&lt;=12)),OR(L40="",COUNTIF(Listas!$H$2:$H$250,L40)&gt;0),OR(N40="",AND(ISNUMBER(N40),N40&gt;0)),OR(O40="",AND(ISNUMBER(O40),O40&gt;=0)),OR(P40="",COUNTIF(Listas!$BC$2:$BC$3,P40)&gt;0))),"Dato inválido",IF(NOT(AND(A40&lt;&gt;"",B40&lt;&gt;"",E40&lt;&gt;"",G40&lt;&gt;"",H40&lt;&gt;"",I40&lt;&gt;"",J40&lt;&gt;"",K40&lt;&gt;"",L40&lt;&gt;"",N40&lt;&gt;"")),"Incompleta","OK")))</f>
        <v/>
      </c>
    </row>
    <row r="41">
      <c r="A41" s="18" t="n"/>
      <c r="B41" s="6" t="n"/>
      <c r="C41" s="6" t="n"/>
      <c r="D41" s="6" t="n"/>
      <c r="E41" s="19" t="n"/>
      <c r="F41" s="15">
        <f>IF(E41="","",IF(E41&lt;1,"N1",IF(E41&lt;30,"N2",IF(E41&lt;57.5,"N3","N4"))))</f>
        <v/>
      </c>
      <c r="G41" s="19" t="n"/>
      <c r="H41" s="6" t="n"/>
      <c r="I41" s="19" t="n"/>
      <c r="J41" s="18" t="n"/>
      <c r="K41" s="18" t="n"/>
      <c r="L41" s="6" t="n"/>
      <c r="M41" s="15">
        <f>IFERROR(VLOOKUP(L41,Listas!$DK$2:$DL$250,2,FALSE),"")</f>
        <v/>
      </c>
      <c r="N41" s="19" t="n"/>
      <c r="O41" s="20" t="n"/>
      <c r="P41" s="20" t="n"/>
      <c r="Q41" s="6" t="n"/>
      <c r="S41" s="17">
        <f>IF(NOT(OR(A41&lt;&gt;"",B41&lt;&gt;"",C41&lt;&gt;"",D41&lt;&gt;"",E41&lt;&gt;"",G41&lt;&gt;"",H41&lt;&gt;"",I41&lt;&gt;"",J41&lt;&gt;"",K41&lt;&gt;"",L41&lt;&gt;"",N41&lt;&gt;"",O41&lt;&gt;"",P41&lt;&gt;"",Q41&lt;&gt;"")),"",IF(NOT(AND(OR(A41="",AND(LEN(A41)=12,ISNUMBER(--A41))),OR(B41="",COUNTIF('2. Proyectos'!$A$5:$A$54,B41)&gt;0),OR(D41="",COUNTIF(Listas!$CD$2:$CD$8,D41)&gt;0),OR(E41="",AND(ISNUMBER(E41),E41&gt;0)),OR(G41="",AND(ISNUMBER(G41),G41&gt;0)),OR(H41="",COUNTIF(Listas!$N$2:$N$3,H41)&gt;0),OR(I41="",AND(ISNUMBER(I41),I41&gt;0)),OR(J41="",AND(ISNUMBER(J41),J41&gt;=2018,J41&lt;=2025)),OR(K41="",AND(ISNUMBER(K41),K41&gt;=1,K41&lt;=12)),OR(L41="",COUNTIF(Listas!$H$2:$H$250,L41)&gt;0),OR(N41="",AND(ISNUMBER(N41),N41&gt;0)),OR(O41="",AND(ISNUMBER(O41),O41&gt;=0)),OR(P41="",COUNTIF(Listas!$BC$2:$BC$3,P41)&gt;0))),"Dato inválido",IF(NOT(AND(A41&lt;&gt;"",B41&lt;&gt;"",E41&lt;&gt;"",G41&lt;&gt;"",H41&lt;&gt;"",I41&lt;&gt;"",J41&lt;&gt;"",K41&lt;&gt;"",L41&lt;&gt;"",N41&lt;&gt;"")),"Incompleta","OK")))</f>
        <v/>
      </c>
    </row>
    <row r="42">
      <c r="A42" s="13" t="n"/>
      <c r="B42" s="8" t="n"/>
      <c r="C42" s="8" t="n"/>
      <c r="D42" s="8" t="n"/>
      <c r="E42" s="14" t="n"/>
      <c r="F42" s="15">
        <f>IF(E42="","",IF(E42&lt;1,"N1",IF(E42&lt;30,"N2",IF(E42&lt;57.5,"N3","N4"))))</f>
        <v/>
      </c>
      <c r="G42" s="14" t="n"/>
      <c r="H42" s="8" t="n"/>
      <c r="I42" s="14" t="n"/>
      <c r="J42" s="13" t="n"/>
      <c r="K42" s="13" t="n"/>
      <c r="L42" s="8" t="n"/>
      <c r="M42" s="15">
        <f>IFERROR(VLOOKUP(L42,Listas!$DK$2:$DL$250,2,FALSE),"")</f>
        <v/>
      </c>
      <c r="N42" s="14" t="n"/>
      <c r="O42" s="16" t="n"/>
      <c r="P42" s="16" t="n"/>
      <c r="Q42" s="8" t="n"/>
      <c r="S42" s="17">
        <f>IF(NOT(OR(A42&lt;&gt;"",B42&lt;&gt;"",C42&lt;&gt;"",D42&lt;&gt;"",E42&lt;&gt;"",G42&lt;&gt;"",H42&lt;&gt;"",I42&lt;&gt;"",J42&lt;&gt;"",K42&lt;&gt;"",L42&lt;&gt;"",N42&lt;&gt;"",O42&lt;&gt;"",P42&lt;&gt;"",Q42&lt;&gt;"")),"",IF(NOT(AND(OR(A42="",AND(LEN(A42)=12,ISNUMBER(--A42))),OR(B42="",COUNTIF('2. Proyectos'!$A$5:$A$54,B42)&gt;0),OR(D42="",COUNTIF(Listas!$CD$2:$CD$8,D42)&gt;0),OR(E42="",AND(ISNUMBER(E42),E42&gt;0)),OR(G42="",AND(ISNUMBER(G42),G42&gt;0)),OR(H42="",COUNTIF(Listas!$N$2:$N$3,H42)&gt;0),OR(I42="",AND(ISNUMBER(I42),I42&gt;0)),OR(J42="",AND(ISNUMBER(J42),J42&gt;=2018,J42&lt;=2025)),OR(K42="",AND(ISNUMBER(K42),K42&gt;=1,K42&lt;=12)),OR(L42="",COUNTIF(Listas!$H$2:$H$250,L42)&gt;0),OR(N42="",AND(ISNUMBER(N42),N42&gt;0)),OR(O42="",AND(ISNUMBER(O42),O42&gt;=0)),OR(P42="",COUNTIF(Listas!$BC$2:$BC$3,P42)&gt;0))),"Dato inválido",IF(NOT(AND(A42&lt;&gt;"",B42&lt;&gt;"",E42&lt;&gt;"",G42&lt;&gt;"",H42&lt;&gt;"",I42&lt;&gt;"",J42&lt;&gt;"",K42&lt;&gt;"",L42&lt;&gt;"",N42&lt;&gt;"")),"Incompleta","OK")))</f>
        <v/>
      </c>
    </row>
    <row r="43">
      <c r="A43" s="18" t="n"/>
      <c r="B43" s="6" t="n"/>
      <c r="C43" s="6" t="n"/>
      <c r="D43" s="6" t="n"/>
      <c r="E43" s="19" t="n"/>
      <c r="F43" s="15">
        <f>IF(E43="","",IF(E43&lt;1,"N1",IF(E43&lt;30,"N2",IF(E43&lt;57.5,"N3","N4"))))</f>
        <v/>
      </c>
      <c r="G43" s="19" t="n"/>
      <c r="H43" s="6" t="n"/>
      <c r="I43" s="19" t="n"/>
      <c r="J43" s="18" t="n"/>
      <c r="K43" s="18" t="n"/>
      <c r="L43" s="6" t="n"/>
      <c r="M43" s="15">
        <f>IFERROR(VLOOKUP(L43,Listas!$DK$2:$DL$250,2,FALSE),"")</f>
        <v/>
      </c>
      <c r="N43" s="19" t="n"/>
      <c r="O43" s="20" t="n"/>
      <c r="P43" s="20" t="n"/>
      <c r="Q43" s="6" t="n"/>
      <c r="S43" s="17">
        <f>IF(NOT(OR(A43&lt;&gt;"",B43&lt;&gt;"",C43&lt;&gt;"",D43&lt;&gt;"",E43&lt;&gt;"",G43&lt;&gt;"",H43&lt;&gt;"",I43&lt;&gt;"",J43&lt;&gt;"",K43&lt;&gt;"",L43&lt;&gt;"",N43&lt;&gt;"",O43&lt;&gt;"",P43&lt;&gt;"",Q43&lt;&gt;"")),"",IF(NOT(AND(OR(A43="",AND(LEN(A43)=12,ISNUMBER(--A43))),OR(B43="",COUNTIF('2. Proyectos'!$A$5:$A$54,B43)&gt;0),OR(D43="",COUNTIF(Listas!$CD$2:$CD$8,D43)&gt;0),OR(E43="",AND(ISNUMBER(E43),E43&gt;0)),OR(G43="",AND(ISNUMBER(G43),G43&gt;0)),OR(H43="",COUNTIF(Listas!$N$2:$N$3,H43)&gt;0),OR(I43="",AND(ISNUMBER(I43),I43&gt;0)),OR(J43="",AND(ISNUMBER(J43),J43&gt;=2018,J43&lt;=2025)),OR(K43="",AND(ISNUMBER(K43),K43&gt;=1,K43&lt;=12)),OR(L43="",COUNTIF(Listas!$H$2:$H$250,L43)&gt;0),OR(N43="",AND(ISNUMBER(N43),N43&gt;0)),OR(O43="",AND(ISNUMBER(O43),O43&gt;=0)),OR(P43="",COUNTIF(Listas!$BC$2:$BC$3,P43)&gt;0))),"Dato inválido",IF(NOT(AND(A43&lt;&gt;"",B43&lt;&gt;"",E43&lt;&gt;"",G43&lt;&gt;"",H43&lt;&gt;"",I43&lt;&gt;"",J43&lt;&gt;"",K43&lt;&gt;"",L43&lt;&gt;"",N43&lt;&gt;"")),"Incompleta","OK")))</f>
        <v/>
      </c>
    </row>
    <row r="44">
      <c r="A44" s="13" t="n"/>
      <c r="B44" s="8" t="n"/>
      <c r="C44" s="8" t="n"/>
      <c r="D44" s="8" t="n"/>
      <c r="E44" s="14" t="n"/>
      <c r="F44" s="15">
        <f>IF(E44="","",IF(E44&lt;1,"N1",IF(E44&lt;30,"N2",IF(E44&lt;57.5,"N3","N4"))))</f>
        <v/>
      </c>
      <c r="G44" s="14" t="n"/>
      <c r="H44" s="8" t="n"/>
      <c r="I44" s="14" t="n"/>
      <c r="J44" s="13" t="n"/>
      <c r="K44" s="13" t="n"/>
      <c r="L44" s="8" t="n"/>
      <c r="M44" s="15">
        <f>IFERROR(VLOOKUP(L44,Listas!$DK$2:$DL$250,2,FALSE),"")</f>
        <v/>
      </c>
      <c r="N44" s="14" t="n"/>
      <c r="O44" s="16" t="n"/>
      <c r="P44" s="16" t="n"/>
      <c r="Q44" s="8" t="n"/>
      <c r="S44" s="17">
        <f>IF(NOT(OR(A44&lt;&gt;"",B44&lt;&gt;"",C44&lt;&gt;"",D44&lt;&gt;"",E44&lt;&gt;"",G44&lt;&gt;"",H44&lt;&gt;"",I44&lt;&gt;"",J44&lt;&gt;"",K44&lt;&gt;"",L44&lt;&gt;"",N44&lt;&gt;"",O44&lt;&gt;"",P44&lt;&gt;"",Q44&lt;&gt;"")),"",IF(NOT(AND(OR(A44="",AND(LEN(A44)=12,ISNUMBER(--A44))),OR(B44="",COUNTIF('2. Proyectos'!$A$5:$A$54,B44)&gt;0),OR(D44="",COUNTIF(Listas!$CD$2:$CD$8,D44)&gt;0),OR(E44="",AND(ISNUMBER(E44),E44&gt;0)),OR(G44="",AND(ISNUMBER(G44),G44&gt;0)),OR(H44="",COUNTIF(Listas!$N$2:$N$3,H44)&gt;0),OR(I44="",AND(ISNUMBER(I44),I44&gt;0)),OR(J44="",AND(ISNUMBER(J44),J44&gt;=2018,J44&lt;=2025)),OR(K44="",AND(ISNUMBER(K44),K44&gt;=1,K44&lt;=12)),OR(L44="",COUNTIF(Listas!$H$2:$H$250,L44)&gt;0),OR(N44="",AND(ISNUMBER(N44),N44&gt;0)),OR(O44="",AND(ISNUMBER(O44),O44&gt;=0)),OR(P44="",COUNTIF(Listas!$BC$2:$BC$3,P44)&gt;0))),"Dato inválido",IF(NOT(AND(A44&lt;&gt;"",B44&lt;&gt;"",E44&lt;&gt;"",G44&lt;&gt;"",H44&lt;&gt;"",I44&lt;&gt;"",J44&lt;&gt;"",K44&lt;&gt;"",L44&lt;&gt;"",N44&lt;&gt;"")),"Incompleta","OK")))</f>
        <v/>
      </c>
    </row>
    <row r="45">
      <c r="A45" s="18" t="n"/>
      <c r="B45" s="6" t="n"/>
      <c r="C45" s="6" t="n"/>
      <c r="D45" s="6" t="n"/>
      <c r="E45" s="19" t="n"/>
      <c r="F45" s="15">
        <f>IF(E45="","",IF(E45&lt;1,"N1",IF(E45&lt;30,"N2",IF(E45&lt;57.5,"N3","N4"))))</f>
        <v/>
      </c>
      <c r="G45" s="19" t="n"/>
      <c r="H45" s="6" t="n"/>
      <c r="I45" s="19" t="n"/>
      <c r="J45" s="18" t="n"/>
      <c r="K45" s="18" t="n"/>
      <c r="L45" s="6" t="n"/>
      <c r="M45" s="15">
        <f>IFERROR(VLOOKUP(L45,Listas!$DK$2:$DL$250,2,FALSE),"")</f>
        <v/>
      </c>
      <c r="N45" s="19" t="n"/>
      <c r="O45" s="20" t="n"/>
      <c r="P45" s="20" t="n"/>
      <c r="Q45" s="6" t="n"/>
      <c r="S45" s="17">
        <f>IF(NOT(OR(A45&lt;&gt;"",B45&lt;&gt;"",C45&lt;&gt;"",D45&lt;&gt;"",E45&lt;&gt;"",G45&lt;&gt;"",H45&lt;&gt;"",I45&lt;&gt;"",J45&lt;&gt;"",K45&lt;&gt;"",L45&lt;&gt;"",N45&lt;&gt;"",O45&lt;&gt;"",P45&lt;&gt;"",Q45&lt;&gt;"")),"",IF(NOT(AND(OR(A45="",AND(LEN(A45)=12,ISNUMBER(--A45))),OR(B45="",COUNTIF('2. Proyectos'!$A$5:$A$54,B45)&gt;0),OR(D45="",COUNTIF(Listas!$CD$2:$CD$8,D45)&gt;0),OR(E45="",AND(ISNUMBER(E45),E45&gt;0)),OR(G45="",AND(ISNUMBER(G45),G45&gt;0)),OR(H45="",COUNTIF(Listas!$N$2:$N$3,H45)&gt;0),OR(I45="",AND(ISNUMBER(I45),I45&gt;0)),OR(J45="",AND(ISNUMBER(J45),J45&gt;=2018,J45&lt;=2025)),OR(K45="",AND(ISNUMBER(K45),K45&gt;=1,K45&lt;=12)),OR(L45="",COUNTIF(Listas!$H$2:$H$250,L45)&gt;0),OR(N45="",AND(ISNUMBER(N45),N45&gt;0)),OR(O45="",AND(ISNUMBER(O45),O45&gt;=0)),OR(P45="",COUNTIF(Listas!$BC$2:$BC$3,P45)&gt;0))),"Dato inválido",IF(NOT(AND(A45&lt;&gt;"",B45&lt;&gt;"",E45&lt;&gt;"",G45&lt;&gt;"",H45&lt;&gt;"",I45&lt;&gt;"",J45&lt;&gt;"",K45&lt;&gt;"",L45&lt;&gt;"",N45&lt;&gt;"")),"Incompleta","OK")))</f>
        <v/>
      </c>
    </row>
    <row r="46">
      <c r="A46" s="13" t="n"/>
      <c r="B46" s="8" t="n"/>
      <c r="C46" s="8" t="n"/>
      <c r="D46" s="8" t="n"/>
      <c r="E46" s="14" t="n"/>
      <c r="F46" s="15">
        <f>IF(E46="","",IF(E46&lt;1,"N1",IF(E46&lt;30,"N2",IF(E46&lt;57.5,"N3","N4"))))</f>
        <v/>
      </c>
      <c r="G46" s="14" t="n"/>
      <c r="H46" s="8" t="n"/>
      <c r="I46" s="14" t="n"/>
      <c r="J46" s="13" t="n"/>
      <c r="K46" s="13" t="n"/>
      <c r="L46" s="8" t="n"/>
      <c r="M46" s="15">
        <f>IFERROR(VLOOKUP(L46,Listas!$DK$2:$DL$250,2,FALSE),"")</f>
        <v/>
      </c>
      <c r="N46" s="14" t="n"/>
      <c r="O46" s="16" t="n"/>
      <c r="P46" s="16" t="n"/>
      <c r="Q46" s="8" t="n"/>
      <c r="S46" s="17">
        <f>IF(NOT(OR(A46&lt;&gt;"",B46&lt;&gt;"",C46&lt;&gt;"",D46&lt;&gt;"",E46&lt;&gt;"",G46&lt;&gt;"",H46&lt;&gt;"",I46&lt;&gt;"",J46&lt;&gt;"",K46&lt;&gt;"",L46&lt;&gt;"",N46&lt;&gt;"",O46&lt;&gt;"",P46&lt;&gt;"",Q46&lt;&gt;"")),"",IF(NOT(AND(OR(A46="",AND(LEN(A46)=12,ISNUMBER(--A46))),OR(B46="",COUNTIF('2. Proyectos'!$A$5:$A$54,B46)&gt;0),OR(D46="",COUNTIF(Listas!$CD$2:$CD$8,D46)&gt;0),OR(E46="",AND(ISNUMBER(E46),E46&gt;0)),OR(G46="",AND(ISNUMBER(G46),G46&gt;0)),OR(H46="",COUNTIF(Listas!$N$2:$N$3,H46)&gt;0),OR(I46="",AND(ISNUMBER(I46),I46&gt;0)),OR(J46="",AND(ISNUMBER(J46),J46&gt;=2018,J46&lt;=2025)),OR(K46="",AND(ISNUMBER(K46),K46&gt;=1,K46&lt;=12)),OR(L46="",COUNTIF(Listas!$H$2:$H$250,L46)&gt;0),OR(N46="",AND(ISNUMBER(N46),N46&gt;0)),OR(O46="",AND(ISNUMBER(O46),O46&gt;=0)),OR(P46="",COUNTIF(Listas!$BC$2:$BC$3,P46)&gt;0))),"Dato inválido",IF(NOT(AND(A46&lt;&gt;"",B46&lt;&gt;"",E46&lt;&gt;"",G46&lt;&gt;"",H46&lt;&gt;"",I46&lt;&gt;"",J46&lt;&gt;"",K46&lt;&gt;"",L46&lt;&gt;"",N46&lt;&gt;"")),"Incompleta","OK")))</f>
        <v/>
      </c>
    </row>
    <row r="47">
      <c r="A47" s="18" t="n"/>
      <c r="B47" s="6" t="n"/>
      <c r="C47" s="6" t="n"/>
      <c r="D47" s="6" t="n"/>
      <c r="E47" s="19" t="n"/>
      <c r="F47" s="15">
        <f>IF(E47="","",IF(E47&lt;1,"N1",IF(E47&lt;30,"N2",IF(E47&lt;57.5,"N3","N4"))))</f>
        <v/>
      </c>
      <c r="G47" s="19" t="n"/>
      <c r="H47" s="6" t="n"/>
      <c r="I47" s="19" t="n"/>
      <c r="J47" s="18" t="n"/>
      <c r="K47" s="18" t="n"/>
      <c r="L47" s="6" t="n"/>
      <c r="M47" s="15">
        <f>IFERROR(VLOOKUP(L47,Listas!$DK$2:$DL$250,2,FALSE),"")</f>
        <v/>
      </c>
      <c r="N47" s="19" t="n"/>
      <c r="O47" s="20" t="n"/>
      <c r="P47" s="20" t="n"/>
      <c r="Q47" s="6" t="n"/>
      <c r="S47" s="17">
        <f>IF(NOT(OR(A47&lt;&gt;"",B47&lt;&gt;"",C47&lt;&gt;"",D47&lt;&gt;"",E47&lt;&gt;"",G47&lt;&gt;"",H47&lt;&gt;"",I47&lt;&gt;"",J47&lt;&gt;"",K47&lt;&gt;"",L47&lt;&gt;"",N47&lt;&gt;"",O47&lt;&gt;"",P47&lt;&gt;"",Q47&lt;&gt;"")),"",IF(NOT(AND(OR(A47="",AND(LEN(A47)=12,ISNUMBER(--A47))),OR(B47="",COUNTIF('2. Proyectos'!$A$5:$A$54,B47)&gt;0),OR(D47="",COUNTIF(Listas!$CD$2:$CD$8,D47)&gt;0),OR(E47="",AND(ISNUMBER(E47),E47&gt;0)),OR(G47="",AND(ISNUMBER(G47),G47&gt;0)),OR(H47="",COUNTIF(Listas!$N$2:$N$3,H47)&gt;0),OR(I47="",AND(ISNUMBER(I47),I47&gt;0)),OR(J47="",AND(ISNUMBER(J47),J47&gt;=2018,J47&lt;=2025)),OR(K47="",AND(ISNUMBER(K47),K47&gt;=1,K47&lt;=12)),OR(L47="",COUNTIF(Listas!$H$2:$H$250,L47)&gt;0),OR(N47="",AND(ISNUMBER(N47),N47&gt;0)),OR(O47="",AND(ISNUMBER(O47),O47&gt;=0)),OR(P47="",COUNTIF(Listas!$BC$2:$BC$3,P47)&gt;0))),"Dato inválido",IF(NOT(AND(A47&lt;&gt;"",B47&lt;&gt;"",E47&lt;&gt;"",G47&lt;&gt;"",H47&lt;&gt;"",I47&lt;&gt;"",J47&lt;&gt;"",K47&lt;&gt;"",L47&lt;&gt;"",N47&lt;&gt;"")),"Incompleta","OK")))</f>
        <v/>
      </c>
    </row>
    <row r="48">
      <c r="A48" s="13" t="n"/>
      <c r="B48" s="8" t="n"/>
      <c r="C48" s="8" t="n"/>
      <c r="D48" s="8" t="n"/>
      <c r="E48" s="14" t="n"/>
      <c r="F48" s="15">
        <f>IF(E48="","",IF(E48&lt;1,"N1",IF(E48&lt;30,"N2",IF(E48&lt;57.5,"N3","N4"))))</f>
        <v/>
      </c>
      <c r="G48" s="14" t="n"/>
      <c r="H48" s="8" t="n"/>
      <c r="I48" s="14" t="n"/>
      <c r="J48" s="13" t="n"/>
      <c r="K48" s="13" t="n"/>
      <c r="L48" s="8" t="n"/>
      <c r="M48" s="15">
        <f>IFERROR(VLOOKUP(L48,Listas!$DK$2:$DL$250,2,FALSE),"")</f>
        <v/>
      </c>
      <c r="N48" s="14" t="n"/>
      <c r="O48" s="16" t="n"/>
      <c r="P48" s="16" t="n"/>
      <c r="Q48" s="8" t="n"/>
      <c r="S48" s="17">
        <f>IF(NOT(OR(A48&lt;&gt;"",B48&lt;&gt;"",C48&lt;&gt;"",D48&lt;&gt;"",E48&lt;&gt;"",G48&lt;&gt;"",H48&lt;&gt;"",I48&lt;&gt;"",J48&lt;&gt;"",K48&lt;&gt;"",L48&lt;&gt;"",N48&lt;&gt;"",O48&lt;&gt;"",P48&lt;&gt;"",Q48&lt;&gt;"")),"",IF(NOT(AND(OR(A48="",AND(LEN(A48)=12,ISNUMBER(--A48))),OR(B48="",COUNTIF('2. Proyectos'!$A$5:$A$54,B48)&gt;0),OR(D48="",COUNTIF(Listas!$CD$2:$CD$8,D48)&gt;0),OR(E48="",AND(ISNUMBER(E48),E48&gt;0)),OR(G48="",AND(ISNUMBER(G48),G48&gt;0)),OR(H48="",COUNTIF(Listas!$N$2:$N$3,H48)&gt;0),OR(I48="",AND(ISNUMBER(I48),I48&gt;0)),OR(J48="",AND(ISNUMBER(J48),J48&gt;=2018,J48&lt;=2025)),OR(K48="",AND(ISNUMBER(K48),K48&gt;=1,K48&lt;=12)),OR(L48="",COUNTIF(Listas!$H$2:$H$250,L48)&gt;0),OR(N48="",AND(ISNUMBER(N48),N48&gt;0)),OR(O48="",AND(ISNUMBER(O48),O48&gt;=0)),OR(P48="",COUNTIF(Listas!$BC$2:$BC$3,P48)&gt;0))),"Dato inválido",IF(NOT(AND(A48&lt;&gt;"",B48&lt;&gt;"",E48&lt;&gt;"",G48&lt;&gt;"",H48&lt;&gt;"",I48&lt;&gt;"",J48&lt;&gt;"",K48&lt;&gt;"",L48&lt;&gt;"",N48&lt;&gt;"")),"Incompleta","OK")))</f>
        <v/>
      </c>
    </row>
    <row r="49">
      <c r="A49" s="18" t="n"/>
      <c r="B49" s="6" t="n"/>
      <c r="C49" s="6" t="n"/>
      <c r="D49" s="6" t="n"/>
      <c r="E49" s="19" t="n"/>
      <c r="F49" s="15">
        <f>IF(E49="","",IF(E49&lt;1,"N1",IF(E49&lt;30,"N2",IF(E49&lt;57.5,"N3","N4"))))</f>
        <v/>
      </c>
      <c r="G49" s="19" t="n"/>
      <c r="H49" s="6" t="n"/>
      <c r="I49" s="19" t="n"/>
      <c r="J49" s="18" t="n"/>
      <c r="K49" s="18" t="n"/>
      <c r="L49" s="6" t="n"/>
      <c r="M49" s="15">
        <f>IFERROR(VLOOKUP(L49,Listas!$DK$2:$DL$250,2,FALSE),"")</f>
        <v/>
      </c>
      <c r="N49" s="19" t="n"/>
      <c r="O49" s="20" t="n"/>
      <c r="P49" s="20" t="n"/>
      <c r="Q49" s="6" t="n"/>
      <c r="S49" s="17">
        <f>IF(NOT(OR(A49&lt;&gt;"",B49&lt;&gt;"",C49&lt;&gt;"",D49&lt;&gt;"",E49&lt;&gt;"",G49&lt;&gt;"",H49&lt;&gt;"",I49&lt;&gt;"",J49&lt;&gt;"",K49&lt;&gt;"",L49&lt;&gt;"",N49&lt;&gt;"",O49&lt;&gt;"",P49&lt;&gt;"",Q49&lt;&gt;"")),"",IF(NOT(AND(OR(A49="",AND(LEN(A49)=12,ISNUMBER(--A49))),OR(B49="",COUNTIF('2. Proyectos'!$A$5:$A$54,B49)&gt;0),OR(D49="",COUNTIF(Listas!$CD$2:$CD$8,D49)&gt;0),OR(E49="",AND(ISNUMBER(E49),E49&gt;0)),OR(G49="",AND(ISNUMBER(G49),G49&gt;0)),OR(H49="",COUNTIF(Listas!$N$2:$N$3,H49)&gt;0),OR(I49="",AND(ISNUMBER(I49),I49&gt;0)),OR(J49="",AND(ISNUMBER(J49),J49&gt;=2018,J49&lt;=2025)),OR(K49="",AND(ISNUMBER(K49),K49&gt;=1,K49&lt;=12)),OR(L49="",COUNTIF(Listas!$H$2:$H$250,L49)&gt;0),OR(N49="",AND(ISNUMBER(N49),N49&gt;0)),OR(O49="",AND(ISNUMBER(O49),O49&gt;=0)),OR(P49="",COUNTIF(Listas!$BC$2:$BC$3,P49)&gt;0))),"Dato inválido",IF(NOT(AND(A49&lt;&gt;"",B49&lt;&gt;"",E49&lt;&gt;"",G49&lt;&gt;"",H49&lt;&gt;"",I49&lt;&gt;"",J49&lt;&gt;"",K49&lt;&gt;"",L49&lt;&gt;"",N49&lt;&gt;"")),"Incompleta","OK")))</f>
        <v/>
      </c>
    </row>
    <row r="50">
      <c r="A50" s="13" t="n"/>
      <c r="B50" s="8" t="n"/>
      <c r="C50" s="8" t="n"/>
      <c r="D50" s="8" t="n"/>
      <c r="E50" s="14" t="n"/>
      <c r="F50" s="15">
        <f>IF(E50="","",IF(E50&lt;1,"N1",IF(E50&lt;30,"N2",IF(E50&lt;57.5,"N3","N4"))))</f>
        <v/>
      </c>
      <c r="G50" s="14" t="n"/>
      <c r="H50" s="8" t="n"/>
      <c r="I50" s="14" t="n"/>
      <c r="J50" s="13" t="n"/>
      <c r="K50" s="13" t="n"/>
      <c r="L50" s="8" t="n"/>
      <c r="M50" s="15">
        <f>IFERROR(VLOOKUP(L50,Listas!$DK$2:$DL$250,2,FALSE),"")</f>
        <v/>
      </c>
      <c r="N50" s="14" t="n"/>
      <c r="O50" s="16" t="n"/>
      <c r="P50" s="16" t="n"/>
      <c r="Q50" s="8" t="n"/>
      <c r="S50" s="17">
        <f>IF(NOT(OR(A50&lt;&gt;"",B50&lt;&gt;"",C50&lt;&gt;"",D50&lt;&gt;"",E50&lt;&gt;"",G50&lt;&gt;"",H50&lt;&gt;"",I50&lt;&gt;"",J50&lt;&gt;"",K50&lt;&gt;"",L50&lt;&gt;"",N50&lt;&gt;"",O50&lt;&gt;"",P50&lt;&gt;"",Q50&lt;&gt;"")),"",IF(NOT(AND(OR(A50="",AND(LEN(A50)=12,ISNUMBER(--A50))),OR(B50="",COUNTIF('2. Proyectos'!$A$5:$A$54,B50)&gt;0),OR(D50="",COUNTIF(Listas!$CD$2:$CD$8,D50)&gt;0),OR(E50="",AND(ISNUMBER(E50),E50&gt;0)),OR(G50="",AND(ISNUMBER(G50),G50&gt;0)),OR(H50="",COUNTIF(Listas!$N$2:$N$3,H50)&gt;0),OR(I50="",AND(ISNUMBER(I50),I50&gt;0)),OR(J50="",AND(ISNUMBER(J50),J50&gt;=2018,J50&lt;=2025)),OR(K50="",AND(ISNUMBER(K50),K50&gt;=1,K50&lt;=12)),OR(L50="",COUNTIF(Listas!$H$2:$H$250,L50)&gt;0),OR(N50="",AND(ISNUMBER(N50),N50&gt;0)),OR(O50="",AND(ISNUMBER(O50),O50&gt;=0)),OR(P50="",COUNTIF(Listas!$BC$2:$BC$3,P50)&gt;0))),"Dato inválido",IF(NOT(AND(A50&lt;&gt;"",B50&lt;&gt;"",E50&lt;&gt;"",G50&lt;&gt;"",H50&lt;&gt;"",I50&lt;&gt;"",J50&lt;&gt;"",K50&lt;&gt;"",L50&lt;&gt;"",N50&lt;&gt;"")),"Incompleta","OK")))</f>
        <v/>
      </c>
    </row>
    <row r="51">
      <c r="A51" s="18" t="n"/>
      <c r="B51" s="6" t="n"/>
      <c r="C51" s="6" t="n"/>
      <c r="D51" s="6" t="n"/>
      <c r="E51" s="19" t="n"/>
      <c r="F51" s="15">
        <f>IF(E51="","",IF(E51&lt;1,"N1",IF(E51&lt;30,"N2",IF(E51&lt;57.5,"N3","N4"))))</f>
        <v/>
      </c>
      <c r="G51" s="19" t="n"/>
      <c r="H51" s="6" t="n"/>
      <c r="I51" s="19" t="n"/>
      <c r="J51" s="18" t="n"/>
      <c r="K51" s="18" t="n"/>
      <c r="L51" s="6" t="n"/>
      <c r="M51" s="15">
        <f>IFERROR(VLOOKUP(L51,Listas!$DK$2:$DL$250,2,FALSE),"")</f>
        <v/>
      </c>
      <c r="N51" s="19" t="n"/>
      <c r="O51" s="20" t="n"/>
      <c r="P51" s="20" t="n"/>
      <c r="Q51" s="6" t="n"/>
      <c r="S51" s="17">
        <f>IF(NOT(OR(A51&lt;&gt;"",B51&lt;&gt;"",C51&lt;&gt;"",D51&lt;&gt;"",E51&lt;&gt;"",G51&lt;&gt;"",H51&lt;&gt;"",I51&lt;&gt;"",J51&lt;&gt;"",K51&lt;&gt;"",L51&lt;&gt;"",N51&lt;&gt;"",O51&lt;&gt;"",P51&lt;&gt;"",Q51&lt;&gt;"")),"",IF(NOT(AND(OR(A51="",AND(LEN(A51)=12,ISNUMBER(--A51))),OR(B51="",COUNTIF('2. Proyectos'!$A$5:$A$54,B51)&gt;0),OR(D51="",COUNTIF(Listas!$CD$2:$CD$8,D51)&gt;0),OR(E51="",AND(ISNUMBER(E51),E51&gt;0)),OR(G51="",AND(ISNUMBER(G51),G51&gt;0)),OR(H51="",COUNTIF(Listas!$N$2:$N$3,H51)&gt;0),OR(I51="",AND(ISNUMBER(I51),I51&gt;0)),OR(J51="",AND(ISNUMBER(J51),J51&gt;=2018,J51&lt;=2025)),OR(K51="",AND(ISNUMBER(K51),K51&gt;=1,K51&lt;=12)),OR(L51="",COUNTIF(Listas!$H$2:$H$250,L51)&gt;0),OR(N51="",AND(ISNUMBER(N51),N51&gt;0)),OR(O51="",AND(ISNUMBER(O51),O51&gt;=0)),OR(P51="",COUNTIF(Listas!$BC$2:$BC$3,P51)&gt;0))),"Dato inválido",IF(NOT(AND(A51&lt;&gt;"",B51&lt;&gt;"",E51&lt;&gt;"",G51&lt;&gt;"",H51&lt;&gt;"",I51&lt;&gt;"",J51&lt;&gt;"",K51&lt;&gt;"",L51&lt;&gt;"",N51&lt;&gt;"")),"Incompleta","OK")))</f>
        <v/>
      </c>
    </row>
    <row r="52">
      <c r="A52" s="13" t="n"/>
      <c r="B52" s="8" t="n"/>
      <c r="C52" s="8" t="n"/>
      <c r="D52" s="8" t="n"/>
      <c r="E52" s="14" t="n"/>
      <c r="F52" s="15">
        <f>IF(E52="","",IF(E52&lt;1,"N1",IF(E52&lt;30,"N2",IF(E52&lt;57.5,"N3","N4"))))</f>
        <v/>
      </c>
      <c r="G52" s="14" t="n"/>
      <c r="H52" s="8" t="n"/>
      <c r="I52" s="14" t="n"/>
      <c r="J52" s="13" t="n"/>
      <c r="K52" s="13" t="n"/>
      <c r="L52" s="8" t="n"/>
      <c r="M52" s="15">
        <f>IFERROR(VLOOKUP(L52,Listas!$DK$2:$DL$250,2,FALSE),"")</f>
        <v/>
      </c>
      <c r="N52" s="14" t="n"/>
      <c r="O52" s="16" t="n"/>
      <c r="P52" s="16" t="n"/>
      <c r="Q52" s="8" t="n"/>
      <c r="S52" s="17">
        <f>IF(NOT(OR(A52&lt;&gt;"",B52&lt;&gt;"",C52&lt;&gt;"",D52&lt;&gt;"",E52&lt;&gt;"",G52&lt;&gt;"",H52&lt;&gt;"",I52&lt;&gt;"",J52&lt;&gt;"",K52&lt;&gt;"",L52&lt;&gt;"",N52&lt;&gt;"",O52&lt;&gt;"",P52&lt;&gt;"",Q52&lt;&gt;"")),"",IF(NOT(AND(OR(A52="",AND(LEN(A52)=12,ISNUMBER(--A52))),OR(B52="",COUNTIF('2. Proyectos'!$A$5:$A$54,B52)&gt;0),OR(D52="",COUNTIF(Listas!$CD$2:$CD$8,D52)&gt;0),OR(E52="",AND(ISNUMBER(E52),E52&gt;0)),OR(G52="",AND(ISNUMBER(G52),G52&gt;0)),OR(H52="",COUNTIF(Listas!$N$2:$N$3,H52)&gt;0),OR(I52="",AND(ISNUMBER(I52),I52&gt;0)),OR(J52="",AND(ISNUMBER(J52),J52&gt;=2018,J52&lt;=2025)),OR(K52="",AND(ISNUMBER(K52),K52&gt;=1,K52&lt;=12)),OR(L52="",COUNTIF(Listas!$H$2:$H$250,L52)&gt;0),OR(N52="",AND(ISNUMBER(N52),N52&gt;0)),OR(O52="",AND(ISNUMBER(O52),O52&gt;=0)),OR(P52="",COUNTIF(Listas!$BC$2:$BC$3,P52)&gt;0))),"Dato inválido",IF(NOT(AND(A52&lt;&gt;"",B52&lt;&gt;"",E52&lt;&gt;"",G52&lt;&gt;"",H52&lt;&gt;"",I52&lt;&gt;"",J52&lt;&gt;"",K52&lt;&gt;"",L52&lt;&gt;"",N52&lt;&gt;"")),"Incompleta","OK")))</f>
        <v/>
      </c>
    </row>
    <row r="53">
      <c r="A53" s="18" t="n"/>
      <c r="B53" s="6" t="n"/>
      <c r="C53" s="6" t="n"/>
      <c r="D53" s="6" t="n"/>
      <c r="E53" s="19" t="n"/>
      <c r="F53" s="15">
        <f>IF(E53="","",IF(E53&lt;1,"N1",IF(E53&lt;30,"N2",IF(E53&lt;57.5,"N3","N4"))))</f>
        <v/>
      </c>
      <c r="G53" s="19" t="n"/>
      <c r="H53" s="6" t="n"/>
      <c r="I53" s="19" t="n"/>
      <c r="J53" s="18" t="n"/>
      <c r="K53" s="18" t="n"/>
      <c r="L53" s="6" t="n"/>
      <c r="M53" s="15">
        <f>IFERROR(VLOOKUP(L53,Listas!$DK$2:$DL$250,2,FALSE),"")</f>
        <v/>
      </c>
      <c r="N53" s="19" t="n"/>
      <c r="O53" s="20" t="n"/>
      <c r="P53" s="20" t="n"/>
      <c r="Q53" s="6" t="n"/>
      <c r="S53" s="17">
        <f>IF(NOT(OR(A53&lt;&gt;"",B53&lt;&gt;"",C53&lt;&gt;"",D53&lt;&gt;"",E53&lt;&gt;"",G53&lt;&gt;"",H53&lt;&gt;"",I53&lt;&gt;"",J53&lt;&gt;"",K53&lt;&gt;"",L53&lt;&gt;"",N53&lt;&gt;"",O53&lt;&gt;"",P53&lt;&gt;"",Q53&lt;&gt;"")),"",IF(NOT(AND(OR(A53="",AND(LEN(A53)=12,ISNUMBER(--A53))),OR(B53="",COUNTIF('2. Proyectos'!$A$5:$A$54,B53)&gt;0),OR(D53="",COUNTIF(Listas!$CD$2:$CD$8,D53)&gt;0),OR(E53="",AND(ISNUMBER(E53),E53&gt;0)),OR(G53="",AND(ISNUMBER(G53),G53&gt;0)),OR(H53="",COUNTIF(Listas!$N$2:$N$3,H53)&gt;0),OR(I53="",AND(ISNUMBER(I53),I53&gt;0)),OR(J53="",AND(ISNUMBER(J53),J53&gt;=2018,J53&lt;=2025)),OR(K53="",AND(ISNUMBER(K53),K53&gt;=1,K53&lt;=12)),OR(L53="",COUNTIF(Listas!$H$2:$H$250,L53)&gt;0),OR(N53="",AND(ISNUMBER(N53),N53&gt;0)),OR(O53="",AND(ISNUMBER(O53),O53&gt;=0)),OR(P53="",COUNTIF(Listas!$BC$2:$BC$3,P53)&gt;0))),"Dato inválido",IF(NOT(AND(A53&lt;&gt;"",B53&lt;&gt;"",E53&lt;&gt;"",G53&lt;&gt;"",H53&lt;&gt;"",I53&lt;&gt;"",J53&lt;&gt;"",K53&lt;&gt;"",L53&lt;&gt;"",N53&lt;&gt;"")),"Incompleta","OK")))</f>
        <v/>
      </c>
    </row>
    <row r="54">
      <c r="A54" s="13" t="n"/>
      <c r="B54" s="8" t="n"/>
      <c r="C54" s="8" t="n"/>
      <c r="D54" s="8" t="n"/>
      <c r="E54" s="14" t="n"/>
      <c r="F54" s="15">
        <f>IF(E54="","",IF(E54&lt;1,"N1",IF(E54&lt;30,"N2",IF(E54&lt;57.5,"N3","N4"))))</f>
        <v/>
      </c>
      <c r="G54" s="14" t="n"/>
      <c r="H54" s="8" t="n"/>
      <c r="I54" s="14" t="n"/>
      <c r="J54" s="13" t="n"/>
      <c r="K54" s="13" t="n"/>
      <c r="L54" s="8" t="n"/>
      <c r="M54" s="15">
        <f>IFERROR(VLOOKUP(L54,Listas!$DK$2:$DL$250,2,FALSE),"")</f>
        <v/>
      </c>
      <c r="N54" s="14" t="n"/>
      <c r="O54" s="16" t="n"/>
      <c r="P54" s="16" t="n"/>
      <c r="Q54" s="8" t="n"/>
      <c r="S54" s="17">
        <f>IF(NOT(OR(A54&lt;&gt;"",B54&lt;&gt;"",C54&lt;&gt;"",D54&lt;&gt;"",E54&lt;&gt;"",G54&lt;&gt;"",H54&lt;&gt;"",I54&lt;&gt;"",J54&lt;&gt;"",K54&lt;&gt;"",L54&lt;&gt;"",N54&lt;&gt;"",O54&lt;&gt;"",P54&lt;&gt;"",Q54&lt;&gt;"")),"",IF(NOT(AND(OR(A54="",AND(LEN(A54)=12,ISNUMBER(--A54))),OR(B54="",COUNTIF('2. Proyectos'!$A$5:$A$54,B54)&gt;0),OR(D54="",COUNTIF(Listas!$CD$2:$CD$8,D54)&gt;0),OR(E54="",AND(ISNUMBER(E54),E54&gt;0)),OR(G54="",AND(ISNUMBER(G54),G54&gt;0)),OR(H54="",COUNTIF(Listas!$N$2:$N$3,H54)&gt;0),OR(I54="",AND(ISNUMBER(I54),I54&gt;0)),OR(J54="",AND(ISNUMBER(J54),J54&gt;=2018,J54&lt;=2025)),OR(K54="",AND(ISNUMBER(K54),K54&gt;=1,K54&lt;=12)),OR(L54="",COUNTIF(Listas!$H$2:$H$250,L54)&gt;0),OR(N54="",AND(ISNUMBER(N54),N54&gt;0)),OR(O54="",AND(ISNUMBER(O54),O54&gt;=0)),OR(P54="",COUNTIF(Listas!$BC$2:$BC$3,P54)&gt;0))),"Dato inválido",IF(NOT(AND(A54&lt;&gt;"",B54&lt;&gt;"",E54&lt;&gt;"",G54&lt;&gt;"",H54&lt;&gt;"",I54&lt;&gt;"",J54&lt;&gt;"",K54&lt;&gt;"",L54&lt;&gt;"",N54&lt;&gt;"")),"Incompleta","OK")))</f>
        <v/>
      </c>
    </row>
    <row r="55">
      <c r="A55" s="18" t="n"/>
      <c r="B55" s="6" t="n"/>
      <c r="C55" s="6" t="n"/>
      <c r="D55" s="6" t="n"/>
      <c r="E55" s="19" t="n"/>
      <c r="F55" s="15">
        <f>IF(E55="","",IF(E55&lt;1,"N1",IF(E55&lt;30,"N2",IF(E55&lt;57.5,"N3","N4"))))</f>
        <v/>
      </c>
      <c r="G55" s="19" t="n"/>
      <c r="H55" s="6" t="n"/>
      <c r="I55" s="19" t="n"/>
      <c r="J55" s="18" t="n"/>
      <c r="K55" s="18" t="n"/>
      <c r="L55" s="6" t="n"/>
      <c r="M55" s="15">
        <f>IFERROR(VLOOKUP(L55,Listas!$DK$2:$DL$250,2,FALSE),"")</f>
        <v/>
      </c>
      <c r="N55" s="19" t="n"/>
      <c r="O55" s="20" t="n"/>
      <c r="P55" s="20" t="n"/>
      <c r="Q55" s="6" t="n"/>
      <c r="S55" s="17">
        <f>IF(NOT(OR(A55&lt;&gt;"",B55&lt;&gt;"",C55&lt;&gt;"",D55&lt;&gt;"",E55&lt;&gt;"",G55&lt;&gt;"",H55&lt;&gt;"",I55&lt;&gt;"",J55&lt;&gt;"",K55&lt;&gt;"",L55&lt;&gt;"",N55&lt;&gt;"",O55&lt;&gt;"",P55&lt;&gt;"",Q55&lt;&gt;"")),"",IF(NOT(AND(OR(A55="",AND(LEN(A55)=12,ISNUMBER(--A55))),OR(B55="",COUNTIF('2. Proyectos'!$A$5:$A$54,B55)&gt;0),OR(D55="",COUNTIF(Listas!$CD$2:$CD$8,D55)&gt;0),OR(E55="",AND(ISNUMBER(E55),E55&gt;0)),OR(G55="",AND(ISNUMBER(G55),G55&gt;0)),OR(H55="",COUNTIF(Listas!$N$2:$N$3,H55)&gt;0),OR(I55="",AND(ISNUMBER(I55),I55&gt;0)),OR(J55="",AND(ISNUMBER(J55),J55&gt;=2018,J55&lt;=2025)),OR(K55="",AND(ISNUMBER(K55),K55&gt;=1,K55&lt;=12)),OR(L55="",COUNTIF(Listas!$H$2:$H$250,L55)&gt;0),OR(N55="",AND(ISNUMBER(N55),N55&gt;0)),OR(O55="",AND(ISNUMBER(O55),O55&gt;=0)),OR(P55="",COUNTIF(Listas!$BC$2:$BC$3,P55)&gt;0))),"Dato inválido",IF(NOT(AND(A55&lt;&gt;"",B55&lt;&gt;"",E55&lt;&gt;"",G55&lt;&gt;"",H55&lt;&gt;"",I55&lt;&gt;"",J55&lt;&gt;"",K55&lt;&gt;"",L55&lt;&gt;"",N55&lt;&gt;"")),"Incompleta","OK")))</f>
        <v/>
      </c>
    </row>
    <row r="56">
      <c r="A56" s="13" t="n"/>
      <c r="B56" s="8" t="n"/>
      <c r="C56" s="8" t="n"/>
      <c r="D56" s="8" t="n"/>
      <c r="E56" s="14" t="n"/>
      <c r="F56" s="15">
        <f>IF(E56="","",IF(E56&lt;1,"N1",IF(E56&lt;30,"N2",IF(E56&lt;57.5,"N3","N4"))))</f>
        <v/>
      </c>
      <c r="G56" s="14" t="n"/>
      <c r="H56" s="8" t="n"/>
      <c r="I56" s="14" t="n"/>
      <c r="J56" s="13" t="n"/>
      <c r="K56" s="13" t="n"/>
      <c r="L56" s="8" t="n"/>
      <c r="M56" s="15">
        <f>IFERROR(VLOOKUP(L56,Listas!$DK$2:$DL$250,2,FALSE),"")</f>
        <v/>
      </c>
      <c r="N56" s="14" t="n"/>
      <c r="O56" s="16" t="n"/>
      <c r="P56" s="16" t="n"/>
      <c r="Q56" s="8" t="n"/>
      <c r="S56" s="17">
        <f>IF(NOT(OR(A56&lt;&gt;"",B56&lt;&gt;"",C56&lt;&gt;"",D56&lt;&gt;"",E56&lt;&gt;"",G56&lt;&gt;"",H56&lt;&gt;"",I56&lt;&gt;"",J56&lt;&gt;"",K56&lt;&gt;"",L56&lt;&gt;"",N56&lt;&gt;"",O56&lt;&gt;"",P56&lt;&gt;"",Q56&lt;&gt;"")),"",IF(NOT(AND(OR(A56="",AND(LEN(A56)=12,ISNUMBER(--A56))),OR(B56="",COUNTIF('2. Proyectos'!$A$5:$A$54,B56)&gt;0),OR(D56="",COUNTIF(Listas!$CD$2:$CD$8,D56)&gt;0),OR(E56="",AND(ISNUMBER(E56),E56&gt;0)),OR(G56="",AND(ISNUMBER(G56),G56&gt;0)),OR(H56="",COUNTIF(Listas!$N$2:$N$3,H56)&gt;0),OR(I56="",AND(ISNUMBER(I56),I56&gt;0)),OR(J56="",AND(ISNUMBER(J56),J56&gt;=2018,J56&lt;=2025)),OR(K56="",AND(ISNUMBER(K56),K56&gt;=1,K56&lt;=12)),OR(L56="",COUNTIF(Listas!$H$2:$H$250,L56)&gt;0),OR(N56="",AND(ISNUMBER(N56),N56&gt;0)),OR(O56="",AND(ISNUMBER(O56),O56&gt;=0)),OR(P56="",COUNTIF(Listas!$BC$2:$BC$3,P56)&gt;0))),"Dato inválido",IF(NOT(AND(A56&lt;&gt;"",B56&lt;&gt;"",E56&lt;&gt;"",G56&lt;&gt;"",H56&lt;&gt;"",I56&lt;&gt;"",J56&lt;&gt;"",K56&lt;&gt;"",L56&lt;&gt;"",N56&lt;&gt;"")),"Incompleta","OK")))</f>
        <v/>
      </c>
    </row>
    <row r="57">
      <c r="A57" s="18" t="n"/>
      <c r="B57" s="6" t="n"/>
      <c r="C57" s="6" t="n"/>
      <c r="D57" s="6" t="n"/>
      <c r="E57" s="19" t="n"/>
      <c r="F57" s="15">
        <f>IF(E57="","",IF(E57&lt;1,"N1",IF(E57&lt;30,"N2",IF(E57&lt;57.5,"N3","N4"))))</f>
        <v/>
      </c>
      <c r="G57" s="19" t="n"/>
      <c r="H57" s="6" t="n"/>
      <c r="I57" s="19" t="n"/>
      <c r="J57" s="18" t="n"/>
      <c r="K57" s="18" t="n"/>
      <c r="L57" s="6" t="n"/>
      <c r="M57" s="15">
        <f>IFERROR(VLOOKUP(L57,Listas!$DK$2:$DL$250,2,FALSE),"")</f>
        <v/>
      </c>
      <c r="N57" s="19" t="n"/>
      <c r="O57" s="20" t="n"/>
      <c r="P57" s="20" t="n"/>
      <c r="Q57" s="6" t="n"/>
      <c r="S57" s="17">
        <f>IF(NOT(OR(A57&lt;&gt;"",B57&lt;&gt;"",C57&lt;&gt;"",D57&lt;&gt;"",E57&lt;&gt;"",G57&lt;&gt;"",H57&lt;&gt;"",I57&lt;&gt;"",J57&lt;&gt;"",K57&lt;&gt;"",L57&lt;&gt;"",N57&lt;&gt;"",O57&lt;&gt;"",P57&lt;&gt;"",Q57&lt;&gt;"")),"",IF(NOT(AND(OR(A57="",AND(LEN(A57)=12,ISNUMBER(--A57))),OR(B57="",COUNTIF('2. Proyectos'!$A$5:$A$54,B57)&gt;0),OR(D57="",COUNTIF(Listas!$CD$2:$CD$8,D57)&gt;0),OR(E57="",AND(ISNUMBER(E57),E57&gt;0)),OR(G57="",AND(ISNUMBER(G57),G57&gt;0)),OR(H57="",COUNTIF(Listas!$N$2:$N$3,H57)&gt;0),OR(I57="",AND(ISNUMBER(I57),I57&gt;0)),OR(J57="",AND(ISNUMBER(J57),J57&gt;=2018,J57&lt;=2025)),OR(K57="",AND(ISNUMBER(K57),K57&gt;=1,K57&lt;=12)),OR(L57="",COUNTIF(Listas!$H$2:$H$250,L57)&gt;0),OR(N57="",AND(ISNUMBER(N57),N57&gt;0)),OR(O57="",AND(ISNUMBER(O57),O57&gt;=0)),OR(P57="",COUNTIF(Listas!$BC$2:$BC$3,P57)&gt;0))),"Dato inválido",IF(NOT(AND(A57&lt;&gt;"",B57&lt;&gt;"",E57&lt;&gt;"",G57&lt;&gt;"",H57&lt;&gt;"",I57&lt;&gt;"",J57&lt;&gt;"",K57&lt;&gt;"",L57&lt;&gt;"",N57&lt;&gt;"")),"Incompleta","OK")))</f>
        <v/>
      </c>
    </row>
    <row r="58">
      <c r="A58" s="13" t="n"/>
      <c r="B58" s="8" t="n"/>
      <c r="C58" s="8" t="n"/>
      <c r="D58" s="8" t="n"/>
      <c r="E58" s="14" t="n"/>
      <c r="F58" s="15">
        <f>IF(E58="","",IF(E58&lt;1,"N1",IF(E58&lt;30,"N2",IF(E58&lt;57.5,"N3","N4"))))</f>
        <v/>
      </c>
      <c r="G58" s="14" t="n"/>
      <c r="H58" s="8" t="n"/>
      <c r="I58" s="14" t="n"/>
      <c r="J58" s="13" t="n"/>
      <c r="K58" s="13" t="n"/>
      <c r="L58" s="8" t="n"/>
      <c r="M58" s="15">
        <f>IFERROR(VLOOKUP(L58,Listas!$DK$2:$DL$250,2,FALSE),"")</f>
        <v/>
      </c>
      <c r="N58" s="14" t="n"/>
      <c r="O58" s="16" t="n"/>
      <c r="P58" s="16" t="n"/>
      <c r="Q58" s="8" t="n"/>
      <c r="S58" s="17">
        <f>IF(NOT(OR(A58&lt;&gt;"",B58&lt;&gt;"",C58&lt;&gt;"",D58&lt;&gt;"",E58&lt;&gt;"",G58&lt;&gt;"",H58&lt;&gt;"",I58&lt;&gt;"",J58&lt;&gt;"",K58&lt;&gt;"",L58&lt;&gt;"",N58&lt;&gt;"",O58&lt;&gt;"",P58&lt;&gt;"",Q58&lt;&gt;"")),"",IF(NOT(AND(OR(A58="",AND(LEN(A58)=12,ISNUMBER(--A58))),OR(B58="",COUNTIF('2. Proyectos'!$A$5:$A$54,B58)&gt;0),OR(D58="",COUNTIF(Listas!$CD$2:$CD$8,D58)&gt;0),OR(E58="",AND(ISNUMBER(E58),E58&gt;0)),OR(G58="",AND(ISNUMBER(G58),G58&gt;0)),OR(H58="",COUNTIF(Listas!$N$2:$N$3,H58)&gt;0),OR(I58="",AND(ISNUMBER(I58),I58&gt;0)),OR(J58="",AND(ISNUMBER(J58),J58&gt;=2018,J58&lt;=2025)),OR(K58="",AND(ISNUMBER(K58),K58&gt;=1,K58&lt;=12)),OR(L58="",COUNTIF(Listas!$H$2:$H$250,L58)&gt;0),OR(N58="",AND(ISNUMBER(N58),N58&gt;0)),OR(O58="",AND(ISNUMBER(O58),O58&gt;=0)),OR(P58="",COUNTIF(Listas!$BC$2:$BC$3,P58)&gt;0))),"Dato inválido",IF(NOT(AND(A58&lt;&gt;"",B58&lt;&gt;"",E58&lt;&gt;"",G58&lt;&gt;"",H58&lt;&gt;"",I58&lt;&gt;"",J58&lt;&gt;"",K58&lt;&gt;"",L58&lt;&gt;"",N58&lt;&gt;"")),"Incompleta","OK")))</f>
        <v/>
      </c>
    </row>
    <row r="59">
      <c r="A59" s="18" t="n"/>
      <c r="B59" s="6" t="n"/>
      <c r="C59" s="6" t="n"/>
      <c r="D59" s="6" t="n"/>
      <c r="E59" s="19" t="n"/>
      <c r="F59" s="15">
        <f>IF(E59="","",IF(E59&lt;1,"N1",IF(E59&lt;30,"N2",IF(E59&lt;57.5,"N3","N4"))))</f>
        <v/>
      </c>
      <c r="G59" s="19" t="n"/>
      <c r="H59" s="6" t="n"/>
      <c r="I59" s="19" t="n"/>
      <c r="J59" s="18" t="n"/>
      <c r="K59" s="18" t="n"/>
      <c r="L59" s="6" t="n"/>
      <c r="M59" s="15">
        <f>IFERROR(VLOOKUP(L59,Listas!$DK$2:$DL$250,2,FALSE),"")</f>
        <v/>
      </c>
      <c r="N59" s="19" t="n"/>
      <c r="O59" s="20" t="n"/>
      <c r="P59" s="20" t="n"/>
      <c r="Q59" s="6" t="n"/>
      <c r="S59" s="17">
        <f>IF(NOT(OR(A59&lt;&gt;"",B59&lt;&gt;"",C59&lt;&gt;"",D59&lt;&gt;"",E59&lt;&gt;"",G59&lt;&gt;"",H59&lt;&gt;"",I59&lt;&gt;"",J59&lt;&gt;"",K59&lt;&gt;"",L59&lt;&gt;"",N59&lt;&gt;"",O59&lt;&gt;"",P59&lt;&gt;"",Q59&lt;&gt;"")),"",IF(NOT(AND(OR(A59="",AND(LEN(A59)=12,ISNUMBER(--A59))),OR(B59="",COUNTIF('2. Proyectos'!$A$5:$A$54,B59)&gt;0),OR(D59="",COUNTIF(Listas!$CD$2:$CD$8,D59)&gt;0),OR(E59="",AND(ISNUMBER(E59),E59&gt;0)),OR(G59="",AND(ISNUMBER(G59),G59&gt;0)),OR(H59="",COUNTIF(Listas!$N$2:$N$3,H59)&gt;0),OR(I59="",AND(ISNUMBER(I59),I59&gt;0)),OR(J59="",AND(ISNUMBER(J59),J59&gt;=2018,J59&lt;=2025)),OR(K59="",AND(ISNUMBER(K59),K59&gt;=1,K59&lt;=12)),OR(L59="",COUNTIF(Listas!$H$2:$H$250,L59)&gt;0),OR(N59="",AND(ISNUMBER(N59),N59&gt;0)),OR(O59="",AND(ISNUMBER(O59),O59&gt;=0)),OR(P59="",COUNTIF(Listas!$BC$2:$BC$3,P59)&gt;0))),"Dato inválido",IF(NOT(AND(A59&lt;&gt;"",B59&lt;&gt;"",E59&lt;&gt;"",G59&lt;&gt;"",H59&lt;&gt;"",I59&lt;&gt;"",J59&lt;&gt;"",K59&lt;&gt;"",L59&lt;&gt;"",N59&lt;&gt;"")),"Incompleta","OK")))</f>
        <v/>
      </c>
    </row>
    <row r="60">
      <c r="A60" s="13" t="n"/>
      <c r="B60" s="8" t="n"/>
      <c r="C60" s="8" t="n"/>
      <c r="D60" s="8" t="n"/>
      <c r="E60" s="14" t="n"/>
      <c r="F60" s="15">
        <f>IF(E60="","",IF(E60&lt;1,"N1",IF(E60&lt;30,"N2",IF(E60&lt;57.5,"N3","N4"))))</f>
        <v/>
      </c>
      <c r="G60" s="14" t="n"/>
      <c r="H60" s="8" t="n"/>
      <c r="I60" s="14" t="n"/>
      <c r="J60" s="13" t="n"/>
      <c r="K60" s="13" t="n"/>
      <c r="L60" s="8" t="n"/>
      <c r="M60" s="15">
        <f>IFERROR(VLOOKUP(L60,Listas!$DK$2:$DL$250,2,FALSE),"")</f>
        <v/>
      </c>
      <c r="N60" s="14" t="n"/>
      <c r="O60" s="16" t="n"/>
      <c r="P60" s="16" t="n"/>
      <c r="Q60" s="8" t="n"/>
      <c r="S60" s="17">
        <f>IF(NOT(OR(A60&lt;&gt;"",B60&lt;&gt;"",C60&lt;&gt;"",D60&lt;&gt;"",E60&lt;&gt;"",G60&lt;&gt;"",H60&lt;&gt;"",I60&lt;&gt;"",J60&lt;&gt;"",K60&lt;&gt;"",L60&lt;&gt;"",N60&lt;&gt;"",O60&lt;&gt;"",P60&lt;&gt;"",Q60&lt;&gt;"")),"",IF(NOT(AND(OR(A60="",AND(LEN(A60)=12,ISNUMBER(--A60))),OR(B60="",COUNTIF('2. Proyectos'!$A$5:$A$54,B60)&gt;0),OR(D60="",COUNTIF(Listas!$CD$2:$CD$8,D60)&gt;0),OR(E60="",AND(ISNUMBER(E60),E60&gt;0)),OR(G60="",AND(ISNUMBER(G60),G60&gt;0)),OR(H60="",COUNTIF(Listas!$N$2:$N$3,H60)&gt;0),OR(I60="",AND(ISNUMBER(I60),I60&gt;0)),OR(J60="",AND(ISNUMBER(J60),J60&gt;=2018,J60&lt;=2025)),OR(K60="",AND(ISNUMBER(K60),K60&gt;=1,K60&lt;=12)),OR(L60="",COUNTIF(Listas!$H$2:$H$250,L60)&gt;0),OR(N60="",AND(ISNUMBER(N60),N60&gt;0)),OR(O60="",AND(ISNUMBER(O60),O60&gt;=0)),OR(P60="",COUNTIF(Listas!$BC$2:$BC$3,P60)&gt;0))),"Dato inválido",IF(NOT(AND(A60&lt;&gt;"",B60&lt;&gt;"",E60&lt;&gt;"",G60&lt;&gt;"",H60&lt;&gt;"",I60&lt;&gt;"",J60&lt;&gt;"",K60&lt;&gt;"",L60&lt;&gt;"",N60&lt;&gt;"")),"Incompleta","OK")))</f>
        <v/>
      </c>
    </row>
    <row r="61">
      <c r="A61" s="18" t="n"/>
      <c r="B61" s="6" t="n"/>
      <c r="C61" s="6" t="n"/>
      <c r="D61" s="6" t="n"/>
      <c r="E61" s="19" t="n"/>
      <c r="F61" s="15">
        <f>IF(E61="","",IF(E61&lt;1,"N1",IF(E61&lt;30,"N2",IF(E61&lt;57.5,"N3","N4"))))</f>
        <v/>
      </c>
      <c r="G61" s="19" t="n"/>
      <c r="H61" s="6" t="n"/>
      <c r="I61" s="19" t="n"/>
      <c r="J61" s="18" t="n"/>
      <c r="K61" s="18" t="n"/>
      <c r="L61" s="6" t="n"/>
      <c r="M61" s="15">
        <f>IFERROR(VLOOKUP(L61,Listas!$DK$2:$DL$250,2,FALSE),"")</f>
        <v/>
      </c>
      <c r="N61" s="19" t="n"/>
      <c r="O61" s="20" t="n"/>
      <c r="P61" s="20" t="n"/>
      <c r="Q61" s="6" t="n"/>
      <c r="S61" s="17">
        <f>IF(NOT(OR(A61&lt;&gt;"",B61&lt;&gt;"",C61&lt;&gt;"",D61&lt;&gt;"",E61&lt;&gt;"",G61&lt;&gt;"",H61&lt;&gt;"",I61&lt;&gt;"",J61&lt;&gt;"",K61&lt;&gt;"",L61&lt;&gt;"",N61&lt;&gt;"",O61&lt;&gt;"",P61&lt;&gt;"",Q61&lt;&gt;"")),"",IF(NOT(AND(OR(A61="",AND(LEN(A61)=12,ISNUMBER(--A61))),OR(B61="",COUNTIF('2. Proyectos'!$A$5:$A$54,B61)&gt;0),OR(D61="",COUNTIF(Listas!$CD$2:$CD$8,D61)&gt;0),OR(E61="",AND(ISNUMBER(E61),E61&gt;0)),OR(G61="",AND(ISNUMBER(G61),G61&gt;0)),OR(H61="",COUNTIF(Listas!$N$2:$N$3,H61)&gt;0),OR(I61="",AND(ISNUMBER(I61),I61&gt;0)),OR(J61="",AND(ISNUMBER(J61),J61&gt;=2018,J61&lt;=2025)),OR(K61="",AND(ISNUMBER(K61),K61&gt;=1,K61&lt;=12)),OR(L61="",COUNTIF(Listas!$H$2:$H$250,L61)&gt;0),OR(N61="",AND(ISNUMBER(N61),N61&gt;0)),OR(O61="",AND(ISNUMBER(O61),O61&gt;=0)),OR(P61="",COUNTIF(Listas!$BC$2:$BC$3,P61)&gt;0))),"Dato inválido",IF(NOT(AND(A61&lt;&gt;"",B61&lt;&gt;"",E61&lt;&gt;"",G61&lt;&gt;"",H61&lt;&gt;"",I61&lt;&gt;"",J61&lt;&gt;"",K61&lt;&gt;"",L61&lt;&gt;"",N61&lt;&gt;"")),"Incompleta","OK")))</f>
        <v/>
      </c>
    </row>
    <row r="62">
      <c r="A62" s="13" t="n"/>
      <c r="B62" s="8" t="n"/>
      <c r="C62" s="8" t="n"/>
      <c r="D62" s="8" t="n"/>
      <c r="E62" s="14" t="n"/>
      <c r="F62" s="15">
        <f>IF(E62="","",IF(E62&lt;1,"N1",IF(E62&lt;30,"N2",IF(E62&lt;57.5,"N3","N4"))))</f>
        <v/>
      </c>
      <c r="G62" s="14" t="n"/>
      <c r="H62" s="8" t="n"/>
      <c r="I62" s="14" t="n"/>
      <c r="J62" s="13" t="n"/>
      <c r="K62" s="13" t="n"/>
      <c r="L62" s="8" t="n"/>
      <c r="M62" s="15">
        <f>IFERROR(VLOOKUP(L62,Listas!$DK$2:$DL$250,2,FALSE),"")</f>
        <v/>
      </c>
      <c r="N62" s="14" t="n"/>
      <c r="O62" s="16" t="n"/>
      <c r="P62" s="16" t="n"/>
      <c r="Q62" s="8" t="n"/>
      <c r="S62" s="17">
        <f>IF(NOT(OR(A62&lt;&gt;"",B62&lt;&gt;"",C62&lt;&gt;"",D62&lt;&gt;"",E62&lt;&gt;"",G62&lt;&gt;"",H62&lt;&gt;"",I62&lt;&gt;"",J62&lt;&gt;"",K62&lt;&gt;"",L62&lt;&gt;"",N62&lt;&gt;"",O62&lt;&gt;"",P62&lt;&gt;"",Q62&lt;&gt;"")),"",IF(NOT(AND(OR(A62="",AND(LEN(A62)=12,ISNUMBER(--A62))),OR(B62="",COUNTIF('2. Proyectos'!$A$5:$A$54,B62)&gt;0),OR(D62="",COUNTIF(Listas!$CD$2:$CD$8,D62)&gt;0),OR(E62="",AND(ISNUMBER(E62),E62&gt;0)),OR(G62="",AND(ISNUMBER(G62),G62&gt;0)),OR(H62="",COUNTIF(Listas!$N$2:$N$3,H62)&gt;0),OR(I62="",AND(ISNUMBER(I62),I62&gt;0)),OR(J62="",AND(ISNUMBER(J62),J62&gt;=2018,J62&lt;=2025)),OR(K62="",AND(ISNUMBER(K62),K62&gt;=1,K62&lt;=12)),OR(L62="",COUNTIF(Listas!$H$2:$H$250,L62)&gt;0),OR(N62="",AND(ISNUMBER(N62),N62&gt;0)),OR(O62="",AND(ISNUMBER(O62),O62&gt;=0)),OR(P62="",COUNTIF(Listas!$BC$2:$BC$3,P62)&gt;0))),"Dato inválido",IF(NOT(AND(A62&lt;&gt;"",B62&lt;&gt;"",E62&lt;&gt;"",G62&lt;&gt;"",H62&lt;&gt;"",I62&lt;&gt;"",J62&lt;&gt;"",K62&lt;&gt;"",L62&lt;&gt;"",N62&lt;&gt;"")),"Incompleta","OK")))</f>
        <v/>
      </c>
    </row>
    <row r="63">
      <c r="A63" s="18" t="n"/>
      <c r="B63" s="6" t="n"/>
      <c r="C63" s="6" t="n"/>
      <c r="D63" s="6" t="n"/>
      <c r="E63" s="19" t="n"/>
      <c r="F63" s="15">
        <f>IF(E63="","",IF(E63&lt;1,"N1",IF(E63&lt;30,"N2",IF(E63&lt;57.5,"N3","N4"))))</f>
        <v/>
      </c>
      <c r="G63" s="19" t="n"/>
      <c r="H63" s="6" t="n"/>
      <c r="I63" s="19" t="n"/>
      <c r="J63" s="18" t="n"/>
      <c r="K63" s="18" t="n"/>
      <c r="L63" s="6" t="n"/>
      <c r="M63" s="15">
        <f>IFERROR(VLOOKUP(L63,Listas!$DK$2:$DL$250,2,FALSE),"")</f>
        <v/>
      </c>
      <c r="N63" s="19" t="n"/>
      <c r="O63" s="20" t="n"/>
      <c r="P63" s="20" t="n"/>
      <c r="Q63" s="6" t="n"/>
      <c r="S63" s="17">
        <f>IF(NOT(OR(A63&lt;&gt;"",B63&lt;&gt;"",C63&lt;&gt;"",D63&lt;&gt;"",E63&lt;&gt;"",G63&lt;&gt;"",H63&lt;&gt;"",I63&lt;&gt;"",J63&lt;&gt;"",K63&lt;&gt;"",L63&lt;&gt;"",N63&lt;&gt;"",O63&lt;&gt;"",P63&lt;&gt;"",Q63&lt;&gt;"")),"",IF(NOT(AND(OR(A63="",AND(LEN(A63)=12,ISNUMBER(--A63))),OR(B63="",COUNTIF('2. Proyectos'!$A$5:$A$54,B63)&gt;0),OR(D63="",COUNTIF(Listas!$CD$2:$CD$8,D63)&gt;0),OR(E63="",AND(ISNUMBER(E63),E63&gt;0)),OR(G63="",AND(ISNUMBER(G63),G63&gt;0)),OR(H63="",COUNTIF(Listas!$N$2:$N$3,H63)&gt;0),OR(I63="",AND(ISNUMBER(I63),I63&gt;0)),OR(J63="",AND(ISNUMBER(J63),J63&gt;=2018,J63&lt;=2025)),OR(K63="",AND(ISNUMBER(K63),K63&gt;=1,K63&lt;=12)),OR(L63="",COUNTIF(Listas!$H$2:$H$250,L63)&gt;0),OR(N63="",AND(ISNUMBER(N63),N63&gt;0)),OR(O63="",AND(ISNUMBER(O63),O63&gt;=0)),OR(P63="",COUNTIF(Listas!$BC$2:$BC$3,P63)&gt;0))),"Dato inválido",IF(NOT(AND(A63&lt;&gt;"",B63&lt;&gt;"",E63&lt;&gt;"",G63&lt;&gt;"",H63&lt;&gt;"",I63&lt;&gt;"",J63&lt;&gt;"",K63&lt;&gt;"",L63&lt;&gt;"",N63&lt;&gt;"")),"Incompleta","OK")))</f>
        <v/>
      </c>
    </row>
    <row r="64">
      <c r="A64" s="13" t="n"/>
      <c r="B64" s="8" t="n"/>
      <c r="C64" s="8" t="n"/>
      <c r="D64" s="8" t="n"/>
      <c r="E64" s="14" t="n"/>
      <c r="F64" s="15">
        <f>IF(E64="","",IF(E64&lt;1,"N1",IF(E64&lt;30,"N2",IF(E64&lt;57.5,"N3","N4"))))</f>
        <v/>
      </c>
      <c r="G64" s="14" t="n"/>
      <c r="H64" s="8" t="n"/>
      <c r="I64" s="14" t="n"/>
      <c r="J64" s="13" t="n"/>
      <c r="K64" s="13" t="n"/>
      <c r="L64" s="8" t="n"/>
      <c r="M64" s="15">
        <f>IFERROR(VLOOKUP(L64,Listas!$DK$2:$DL$250,2,FALSE),"")</f>
        <v/>
      </c>
      <c r="N64" s="14" t="n"/>
      <c r="O64" s="16" t="n"/>
      <c r="P64" s="16" t="n"/>
      <c r="Q64" s="8" t="n"/>
      <c r="S64" s="17">
        <f>IF(NOT(OR(A64&lt;&gt;"",B64&lt;&gt;"",C64&lt;&gt;"",D64&lt;&gt;"",E64&lt;&gt;"",G64&lt;&gt;"",H64&lt;&gt;"",I64&lt;&gt;"",J64&lt;&gt;"",K64&lt;&gt;"",L64&lt;&gt;"",N64&lt;&gt;"",O64&lt;&gt;"",P64&lt;&gt;"",Q64&lt;&gt;"")),"",IF(NOT(AND(OR(A64="",AND(LEN(A64)=12,ISNUMBER(--A64))),OR(B64="",COUNTIF('2. Proyectos'!$A$5:$A$54,B64)&gt;0),OR(D64="",COUNTIF(Listas!$CD$2:$CD$8,D64)&gt;0),OR(E64="",AND(ISNUMBER(E64),E64&gt;0)),OR(G64="",AND(ISNUMBER(G64),G64&gt;0)),OR(H64="",COUNTIF(Listas!$N$2:$N$3,H64)&gt;0),OR(I64="",AND(ISNUMBER(I64),I64&gt;0)),OR(J64="",AND(ISNUMBER(J64),J64&gt;=2018,J64&lt;=2025)),OR(K64="",AND(ISNUMBER(K64),K64&gt;=1,K64&lt;=12)),OR(L64="",COUNTIF(Listas!$H$2:$H$250,L64)&gt;0),OR(N64="",AND(ISNUMBER(N64),N64&gt;0)),OR(O64="",AND(ISNUMBER(O64),O64&gt;=0)),OR(P64="",COUNTIF(Listas!$BC$2:$BC$3,P64)&gt;0))),"Dato inválido",IF(NOT(AND(A64&lt;&gt;"",B64&lt;&gt;"",E64&lt;&gt;"",G64&lt;&gt;"",H64&lt;&gt;"",I64&lt;&gt;"",J64&lt;&gt;"",K64&lt;&gt;"",L64&lt;&gt;"",N64&lt;&gt;"")),"Incompleta","OK")))</f>
        <v/>
      </c>
    </row>
    <row r="65">
      <c r="A65" s="18" t="n"/>
      <c r="B65" s="6" t="n"/>
      <c r="C65" s="6" t="n"/>
      <c r="D65" s="6" t="n"/>
      <c r="E65" s="19" t="n"/>
      <c r="F65" s="15">
        <f>IF(E65="","",IF(E65&lt;1,"N1",IF(E65&lt;30,"N2",IF(E65&lt;57.5,"N3","N4"))))</f>
        <v/>
      </c>
      <c r="G65" s="19" t="n"/>
      <c r="H65" s="6" t="n"/>
      <c r="I65" s="19" t="n"/>
      <c r="J65" s="18" t="n"/>
      <c r="K65" s="18" t="n"/>
      <c r="L65" s="6" t="n"/>
      <c r="M65" s="15">
        <f>IFERROR(VLOOKUP(L65,Listas!$DK$2:$DL$250,2,FALSE),"")</f>
        <v/>
      </c>
      <c r="N65" s="19" t="n"/>
      <c r="O65" s="20" t="n"/>
      <c r="P65" s="20" t="n"/>
      <c r="Q65" s="6" t="n"/>
      <c r="S65" s="17">
        <f>IF(NOT(OR(A65&lt;&gt;"",B65&lt;&gt;"",C65&lt;&gt;"",D65&lt;&gt;"",E65&lt;&gt;"",G65&lt;&gt;"",H65&lt;&gt;"",I65&lt;&gt;"",J65&lt;&gt;"",K65&lt;&gt;"",L65&lt;&gt;"",N65&lt;&gt;"",O65&lt;&gt;"",P65&lt;&gt;"",Q65&lt;&gt;"")),"",IF(NOT(AND(OR(A65="",AND(LEN(A65)=12,ISNUMBER(--A65))),OR(B65="",COUNTIF('2. Proyectos'!$A$5:$A$54,B65)&gt;0),OR(D65="",COUNTIF(Listas!$CD$2:$CD$8,D65)&gt;0),OR(E65="",AND(ISNUMBER(E65),E65&gt;0)),OR(G65="",AND(ISNUMBER(G65),G65&gt;0)),OR(H65="",COUNTIF(Listas!$N$2:$N$3,H65)&gt;0),OR(I65="",AND(ISNUMBER(I65),I65&gt;0)),OR(J65="",AND(ISNUMBER(J65),J65&gt;=2018,J65&lt;=2025)),OR(K65="",AND(ISNUMBER(K65),K65&gt;=1,K65&lt;=12)),OR(L65="",COUNTIF(Listas!$H$2:$H$250,L65)&gt;0),OR(N65="",AND(ISNUMBER(N65),N65&gt;0)),OR(O65="",AND(ISNUMBER(O65),O65&gt;=0)),OR(P65="",COUNTIF(Listas!$BC$2:$BC$3,P65)&gt;0))),"Dato inválido",IF(NOT(AND(A65&lt;&gt;"",B65&lt;&gt;"",E65&lt;&gt;"",G65&lt;&gt;"",H65&lt;&gt;"",I65&lt;&gt;"",J65&lt;&gt;"",K65&lt;&gt;"",L65&lt;&gt;"",N65&lt;&gt;"")),"Incompleta","OK")))</f>
        <v/>
      </c>
    </row>
    <row r="66">
      <c r="A66" s="13" t="n"/>
      <c r="B66" s="8" t="n"/>
      <c r="C66" s="8" t="n"/>
      <c r="D66" s="8" t="n"/>
      <c r="E66" s="14" t="n"/>
      <c r="F66" s="15">
        <f>IF(E66="","",IF(E66&lt;1,"N1",IF(E66&lt;30,"N2",IF(E66&lt;57.5,"N3","N4"))))</f>
        <v/>
      </c>
      <c r="G66" s="14" t="n"/>
      <c r="H66" s="8" t="n"/>
      <c r="I66" s="14" t="n"/>
      <c r="J66" s="13" t="n"/>
      <c r="K66" s="13" t="n"/>
      <c r="L66" s="8" t="n"/>
      <c r="M66" s="15">
        <f>IFERROR(VLOOKUP(L66,Listas!$DK$2:$DL$250,2,FALSE),"")</f>
        <v/>
      </c>
      <c r="N66" s="14" t="n"/>
      <c r="O66" s="16" t="n"/>
      <c r="P66" s="16" t="n"/>
      <c r="Q66" s="8" t="n"/>
      <c r="S66" s="17">
        <f>IF(NOT(OR(A66&lt;&gt;"",B66&lt;&gt;"",C66&lt;&gt;"",D66&lt;&gt;"",E66&lt;&gt;"",G66&lt;&gt;"",H66&lt;&gt;"",I66&lt;&gt;"",J66&lt;&gt;"",K66&lt;&gt;"",L66&lt;&gt;"",N66&lt;&gt;"",O66&lt;&gt;"",P66&lt;&gt;"",Q66&lt;&gt;"")),"",IF(NOT(AND(OR(A66="",AND(LEN(A66)=12,ISNUMBER(--A66))),OR(B66="",COUNTIF('2. Proyectos'!$A$5:$A$54,B66)&gt;0),OR(D66="",COUNTIF(Listas!$CD$2:$CD$8,D66)&gt;0),OR(E66="",AND(ISNUMBER(E66),E66&gt;0)),OR(G66="",AND(ISNUMBER(G66),G66&gt;0)),OR(H66="",COUNTIF(Listas!$N$2:$N$3,H66)&gt;0),OR(I66="",AND(ISNUMBER(I66),I66&gt;0)),OR(J66="",AND(ISNUMBER(J66),J66&gt;=2018,J66&lt;=2025)),OR(K66="",AND(ISNUMBER(K66),K66&gt;=1,K66&lt;=12)),OR(L66="",COUNTIF(Listas!$H$2:$H$250,L66)&gt;0),OR(N66="",AND(ISNUMBER(N66),N66&gt;0)),OR(O66="",AND(ISNUMBER(O66),O66&gt;=0)),OR(P66="",COUNTIF(Listas!$BC$2:$BC$3,P66)&gt;0))),"Dato inválido",IF(NOT(AND(A66&lt;&gt;"",B66&lt;&gt;"",E66&lt;&gt;"",G66&lt;&gt;"",H66&lt;&gt;"",I66&lt;&gt;"",J66&lt;&gt;"",K66&lt;&gt;"",L66&lt;&gt;"",N66&lt;&gt;"")),"Incompleta","OK")))</f>
        <v/>
      </c>
    </row>
    <row r="67">
      <c r="A67" s="18" t="n"/>
      <c r="B67" s="6" t="n"/>
      <c r="C67" s="6" t="n"/>
      <c r="D67" s="6" t="n"/>
      <c r="E67" s="19" t="n"/>
      <c r="F67" s="15">
        <f>IF(E67="","",IF(E67&lt;1,"N1",IF(E67&lt;30,"N2",IF(E67&lt;57.5,"N3","N4"))))</f>
        <v/>
      </c>
      <c r="G67" s="19" t="n"/>
      <c r="H67" s="6" t="n"/>
      <c r="I67" s="19" t="n"/>
      <c r="J67" s="18" t="n"/>
      <c r="K67" s="18" t="n"/>
      <c r="L67" s="6" t="n"/>
      <c r="M67" s="15">
        <f>IFERROR(VLOOKUP(L67,Listas!$DK$2:$DL$250,2,FALSE),"")</f>
        <v/>
      </c>
      <c r="N67" s="19" t="n"/>
      <c r="O67" s="20" t="n"/>
      <c r="P67" s="20" t="n"/>
      <c r="Q67" s="6" t="n"/>
      <c r="S67" s="17">
        <f>IF(NOT(OR(A67&lt;&gt;"",B67&lt;&gt;"",C67&lt;&gt;"",D67&lt;&gt;"",E67&lt;&gt;"",G67&lt;&gt;"",H67&lt;&gt;"",I67&lt;&gt;"",J67&lt;&gt;"",K67&lt;&gt;"",L67&lt;&gt;"",N67&lt;&gt;"",O67&lt;&gt;"",P67&lt;&gt;"",Q67&lt;&gt;"")),"",IF(NOT(AND(OR(A67="",AND(LEN(A67)=12,ISNUMBER(--A67))),OR(B67="",COUNTIF('2. Proyectos'!$A$5:$A$54,B67)&gt;0),OR(D67="",COUNTIF(Listas!$CD$2:$CD$8,D67)&gt;0),OR(E67="",AND(ISNUMBER(E67),E67&gt;0)),OR(G67="",AND(ISNUMBER(G67),G67&gt;0)),OR(H67="",COUNTIF(Listas!$N$2:$N$3,H67)&gt;0),OR(I67="",AND(ISNUMBER(I67),I67&gt;0)),OR(J67="",AND(ISNUMBER(J67),J67&gt;=2018,J67&lt;=2025)),OR(K67="",AND(ISNUMBER(K67),K67&gt;=1,K67&lt;=12)),OR(L67="",COUNTIF(Listas!$H$2:$H$250,L67)&gt;0),OR(N67="",AND(ISNUMBER(N67),N67&gt;0)),OR(O67="",AND(ISNUMBER(O67),O67&gt;=0)),OR(P67="",COUNTIF(Listas!$BC$2:$BC$3,P67)&gt;0))),"Dato inválido",IF(NOT(AND(A67&lt;&gt;"",B67&lt;&gt;"",E67&lt;&gt;"",G67&lt;&gt;"",H67&lt;&gt;"",I67&lt;&gt;"",J67&lt;&gt;"",K67&lt;&gt;"",L67&lt;&gt;"",N67&lt;&gt;"")),"Incompleta","OK")))</f>
        <v/>
      </c>
    </row>
    <row r="68">
      <c r="A68" s="13" t="n"/>
      <c r="B68" s="8" t="n"/>
      <c r="C68" s="8" t="n"/>
      <c r="D68" s="8" t="n"/>
      <c r="E68" s="14" t="n"/>
      <c r="F68" s="15">
        <f>IF(E68="","",IF(E68&lt;1,"N1",IF(E68&lt;30,"N2",IF(E68&lt;57.5,"N3","N4"))))</f>
        <v/>
      </c>
      <c r="G68" s="14" t="n"/>
      <c r="H68" s="8" t="n"/>
      <c r="I68" s="14" t="n"/>
      <c r="J68" s="13" t="n"/>
      <c r="K68" s="13" t="n"/>
      <c r="L68" s="8" t="n"/>
      <c r="M68" s="15">
        <f>IFERROR(VLOOKUP(L68,Listas!$DK$2:$DL$250,2,FALSE),"")</f>
        <v/>
      </c>
      <c r="N68" s="14" t="n"/>
      <c r="O68" s="16" t="n"/>
      <c r="P68" s="16" t="n"/>
      <c r="Q68" s="8" t="n"/>
      <c r="S68" s="17">
        <f>IF(NOT(OR(A68&lt;&gt;"",B68&lt;&gt;"",C68&lt;&gt;"",D68&lt;&gt;"",E68&lt;&gt;"",G68&lt;&gt;"",H68&lt;&gt;"",I68&lt;&gt;"",J68&lt;&gt;"",K68&lt;&gt;"",L68&lt;&gt;"",N68&lt;&gt;"",O68&lt;&gt;"",P68&lt;&gt;"",Q68&lt;&gt;"")),"",IF(NOT(AND(OR(A68="",AND(LEN(A68)=12,ISNUMBER(--A68))),OR(B68="",COUNTIF('2. Proyectos'!$A$5:$A$54,B68)&gt;0),OR(D68="",COUNTIF(Listas!$CD$2:$CD$8,D68)&gt;0),OR(E68="",AND(ISNUMBER(E68),E68&gt;0)),OR(G68="",AND(ISNUMBER(G68),G68&gt;0)),OR(H68="",COUNTIF(Listas!$N$2:$N$3,H68)&gt;0),OR(I68="",AND(ISNUMBER(I68),I68&gt;0)),OR(J68="",AND(ISNUMBER(J68),J68&gt;=2018,J68&lt;=2025)),OR(K68="",AND(ISNUMBER(K68),K68&gt;=1,K68&lt;=12)),OR(L68="",COUNTIF(Listas!$H$2:$H$250,L68)&gt;0),OR(N68="",AND(ISNUMBER(N68),N68&gt;0)),OR(O68="",AND(ISNUMBER(O68),O68&gt;=0)),OR(P68="",COUNTIF(Listas!$BC$2:$BC$3,P68)&gt;0))),"Dato inválido",IF(NOT(AND(A68&lt;&gt;"",B68&lt;&gt;"",E68&lt;&gt;"",G68&lt;&gt;"",H68&lt;&gt;"",I68&lt;&gt;"",J68&lt;&gt;"",K68&lt;&gt;"",L68&lt;&gt;"",N68&lt;&gt;"")),"Incompleta","OK")))</f>
        <v/>
      </c>
    </row>
    <row r="69">
      <c r="A69" s="18" t="n"/>
      <c r="B69" s="6" t="n"/>
      <c r="C69" s="6" t="n"/>
      <c r="D69" s="6" t="n"/>
      <c r="E69" s="19" t="n"/>
      <c r="F69" s="15">
        <f>IF(E69="","",IF(E69&lt;1,"N1",IF(E69&lt;30,"N2",IF(E69&lt;57.5,"N3","N4"))))</f>
        <v/>
      </c>
      <c r="G69" s="19" t="n"/>
      <c r="H69" s="6" t="n"/>
      <c r="I69" s="19" t="n"/>
      <c r="J69" s="18" t="n"/>
      <c r="K69" s="18" t="n"/>
      <c r="L69" s="6" t="n"/>
      <c r="M69" s="15">
        <f>IFERROR(VLOOKUP(L69,Listas!$DK$2:$DL$250,2,FALSE),"")</f>
        <v/>
      </c>
      <c r="N69" s="19" t="n"/>
      <c r="O69" s="20" t="n"/>
      <c r="P69" s="20" t="n"/>
      <c r="Q69" s="6" t="n"/>
      <c r="S69" s="17">
        <f>IF(NOT(OR(A69&lt;&gt;"",B69&lt;&gt;"",C69&lt;&gt;"",D69&lt;&gt;"",E69&lt;&gt;"",G69&lt;&gt;"",H69&lt;&gt;"",I69&lt;&gt;"",J69&lt;&gt;"",K69&lt;&gt;"",L69&lt;&gt;"",N69&lt;&gt;"",O69&lt;&gt;"",P69&lt;&gt;"",Q69&lt;&gt;"")),"",IF(NOT(AND(OR(A69="",AND(LEN(A69)=12,ISNUMBER(--A69))),OR(B69="",COUNTIF('2. Proyectos'!$A$5:$A$54,B69)&gt;0),OR(D69="",COUNTIF(Listas!$CD$2:$CD$8,D69)&gt;0),OR(E69="",AND(ISNUMBER(E69),E69&gt;0)),OR(G69="",AND(ISNUMBER(G69),G69&gt;0)),OR(H69="",COUNTIF(Listas!$N$2:$N$3,H69)&gt;0),OR(I69="",AND(ISNUMBER(I69),I69&gt;0)),OR(J69="",AND(ISNUMBER(J69),J69&gt;=2018,J69&lt;=2025)),OR(K69="",AND(ISNUMBER(K69),K69&gt;=1,K69&lt;=12)),OR(L69="",COUNTIF(Listas!$H$2:$H$250,L69)&gt;0),OR(N69="",AND(ISNUMBER(N69),N69&gt;0)),OR(O69="",AND(ISNUMBER(O69),O69&gt;=0)),OR(P69="",COUNTIF(Listas!$BC$2:$BC$3,P69)&gt;0))),"Dato inválido",IF(NOT(AND(A69&lt;&gt;"",B69&lt;&gt;"",E69&lt;&gt;"",G69&lt;&gt;"",H69&lt;&gt;"",I69&lt;&gt;"",J69&lt;&gt;"",K69&lt;&gt;"",L69&lt;&gt;"",N69&lt;&gt;"")),"Incompleta","OK")))</f>
        <v/>
      </c>
    </row>
    <row r="70">
      <c r="A70" s="13" t="n"/>
      <c r="B70" s="8" t="n"/>
      <c r="C70" s="8" t="n"/>
      <c r="D70" s="8" t="n"/>
      <c r="E70" s="14" t="n"/>
      <c r="F70" s="15">
        <f>IF(E70="","",IF(E70&lt;1,"N1",IF(E70&lt;30,"N2",IF(E70&lt;57.5,"N3","N4"))))</f>
        <v/>
      </c>
      <c r="G70" s="14" t="n"/>
      <c r="H70" s="8" t="n"/>
      <c r="I70" s="14" t="n"/>
      <c r="J70" s="13" t="n"/>
      <c r="K70" s="13" t="n"/>
      <c r="L70" s="8" t="n"/>
      <c r="M70" s="15">
        <f>IFERROR(VLOOKUP(L70,Listas!$DK$2:$DL$250,2,FALSE),"")</f>
        <v/>
      </c>
      <c r="N70" s="14" t="n"/>
      <c r="O70" s="16" t="n"/>
      <c r="P70" s="16" t="n"/>
      <c r="Q70" s="8" t="n"/>
      <c r="S70" s="17">
        <f>IF(NOT(OR(A70&lt;&gt;"",B70&lt;&gt;"",C70&lt;&gt;"",D70&lt;&gt;"",E70&lt;&gt;"",G70&lt;&gt;"",H70&lt;&gt;"",I70&lt;&gt;"",J70&lt;&gt;"",K70&lt;&gt;"",L70&lt;&gt;"",N70&lt;&gt;"",O70&lt;&gt;"",P70&lt;&gt;"",Q70&lt;&gt;"")),"",IF(NOT(AND(OR(A70="",AND(LEN(A70)=12,ISNUMBER(--A70))),OR(B70="",COUNTIF('2. Proyectos'!$A$5:$A$54,B70)&gt;0),OR(D70="",COUNTIF(Listas!$CD$2:$CD$8,D70)&gt;0),OR(E70="",AND(ISNUMBER(E70),E70&gt;0)),OR(G70="",AND(ISNUMBER(G70),G70&gt;0)),OR(H70="",COUNTIF(Listas!$N$2:$N$3,H70)&gt;0),OR(I70="",AND(ISNUMBER(I70),I70&gt;0)),OR(J70="",AND(ISNUMBER(J70),J70&gt;=2018,J70&lt;=2025)),OR(K70="",AND(ISNUMBER(K70),K70&gt;=1,K70&lt;=12)),OR(L70="",COUNTIF(Listas!$H$2:$H$250,L70)&gt;0),OR(N70="",AND(ISNUMBER(N70),N70&gt;0)),OR(O70="",AND(ISNUMBER(O70),O70&gt;=0)),OR(P70="",COUNTIF(Listas!$BC$2:$BC$3,P70)&gt;0))),"Dato inválido",IF(NOT(AND(A70&lt;&gt;"",B70&lt;&gt;"",E70&lt;&gt;"",G70&lt;&gt;"",H70&lt;&gt;"",I70&lt;&gt;"",J70&lt;&gt;"",K70&lt;&gt;"",L70&lt;&gt;"",N70&lt;&gt;"")),"Incompleta","OK")))</f>
        <v/>
      </c>
    </row>
    <row r="71">
      <c r="A71" s="18" t="n"/>
      <c r="B71" s="6" t="n"/>
      <c r="C71" s="6" t="n"/>
      <c r="D71" s="6" t="n"/>
      <c r="E71" s="19" t="n"/>
      <c r="F71" s="15">
        <f>IF(E71="","",IF(E71&lt;1,"N1",IF(E71&lt;30,"N2",IF(E71&lt;57.5,"N3","N4"))))</f>
        <v/>
      </c>
      <c r="G71" s="19" t="n"/>
      <c r="H71" s="6" t="n"/>
      <c r="I71" s="19" t="n"/>
      <c r="J71" s="18" t="n"/>
      <c r="K71" s="18" t="n"/>
      <c r="L71" s="6" t="n"/>
      <c r="M71" s="15">
        <f>IFERROR(VLOOKUP(L71,Listas!$DK$2:$DL$250,2,FALSE),"")</f>
        <v/>
      </c>
      <c r="N71" s="19" t="n"/>
      <c r="O71" s="20" t="n"/>
      <c r="P71" s="20" t="n"/>
      <c r="Q71" s="6" t="n"/>
      <c r="S71" s="17">
        <f>IF(NOT(OR(A71&lt;&gt;"",B71&lt;&gt;"",C71&lt;&gt;"",D71&lt;&gt;"",E71&lt;&gt;"",G71&lt;&gt;"",H71&lt;&gt;"",I71&lt;&gt;"",J71&lt;&gt;"",K71&lt;&gt;"",L71&lt;&gt;"",N71&lt;&gt;"",O71&lt;&gt;"",P71&lt;&gt;"",Q71&lt;&gt;"")),"",IF(NOT(AND(OR(A71="",AND(LEN(A71)=12,ISNUMBER(--A71))),OR(B71="",COUNTIF('2. Proyectos'!$A$5:$A$54,B71)&gt;0),OR(D71="",COUNTIF(Listas!$CD$2:$CD$8,D71)&gt;0),OR(E71="",AND(ISNUMBER(E71),E71&gt;0)),OR(G71="",AND(ISNUMBER(G71),G71&gt;0)),OR(H71="",COUNTIF(Listas!$N$2:$N$3,H71)&gt;0),OR(I71="",AND(ISNUMBER(I71),I71&gt;0)),OR(J71="",AND(ISNUMBER(J71),J71&gt;=2018,J71&lt;=2025)),OR(K71="",AND(ISNUMBER(K71),K71&gt;=1,K71&lt;=12)),OR(L71="",COUNTIF(Listas!$H$2:$H$250,L71)&gt;0),OR(N71="",AND(ISNUMBER(N71),N71&gt;0)),OR(O71="",AND(ISNUMBER(O71),O71&gt;=0)),OR(P71="",COUNTIF(Listas!$BC$2:$BC$3,P71)&gt;0))),"Dato inválido",IF(NOT(AND(A71&lt;&gt;"",B71&lt;&gt;"",E71&lt;&gt;"",G71&lt;&gt;"",H71&lt;&gt;"",I71&lt;&gt;"",J71&lt;&gt;"",K71&lt;&gt;"",L71&lt;&gt;"",N71&lt;&gt;"")),"Incompleta","OK")))</f>
        <v/>
      </c>
    </row>
    <row r="72">
      <c r="A72" s="13" t="n"/>
      <c r="B72" s="8" t="n"/>
      <c r="C72" s="8" t="n"/>
      <c r="D72" s="8" t="n"/>
      <c r="E72" s="14" t="n"/>
      <c r="F72" s="15">
        <f>IF(E72="","",IF(E72&lt;1,"N1",IF(E72&lt;30,"N2",IF(E72&lt;57.5,"N3","N4"))))</f>
        <v/>
      </c>
      <c r="G72" s="14" t="n"/>
      <c r="H72" s="8" t="n"/>
      <c r="I72" s="14" t="n"/>
      <c r="J72" s="13" t="n"/>
      <c r="K72" s="13" t="n"/>
      <c r="L72" s="8" t="n"/>
      <c r="M72" s="15">
        <f>IFERROR(VLOOKUP(L72,Listas!$DK$2:$DL$250,2,FALSE),"")</f>
        <v/>
      </c>
      <c r="N72" s="14" t="n"/>
      <c r="O72" s="16" t="n"/>
      <c r="P72" s="16" t="n"/>
      <c r="Q72" s="8" t="n"/>
      <c r="S72" s="17">
        <f>IF(NOT(OR(A72&lt;&gt;"",B72&lt;&gt;"",C72&lt;&gt;"",D72&lt;&gt;"",E72&lt;&gt;"",G72&lt;&gt;"",H72&lt;&gt;"",I72&lt;&gt;"",J72&lt;&gt;"",K72&lt;&gt;"",L72&lt;&gt;"",N72&lt;&gt;"",O72&lt;&gt;"",P72&lt;&gt;"",Q72&lt;&gt;"")),"",IF(NOT(AND(OR(A72="",AND(LEN(A72)=12,ISNUMBER(--A72))),OR(B72="",COUNTIF('2. Proyectos'!$A$5:$A$54,B72)&gt;0),OR(D72="",COUNTIF(Listas!$CD$2:$CD$8,D72)&gt;0),OR(E72="",AND(ISNUMBER(E72),E72&gt;0)),OR(G72="",AND(ISNUMBER(G72),G72&gt;0)),OR(H72="",COUNTIF(Listas!$N$2:$N$3,H72)&gt;0),OR(I72="",AND(ISNUMBER(I72),I72&gt;0)),OR(J72="",AND(ISNUMBER(J72),J72&gt;=2018,J72&lt;=2025)),OR(K72="",AND(ISNUMBER(K72),K72&gt;=1,K72&lt;=12)),OR(L72="",COUNTIF(Listas!$H$2:$H$250,L72)&gt;0),OR(N72="",AND(ISNUMBER(N72),N72&gt;0)),OR(O72="",AND(ISNUMBER(O72),O72&gt;=0)),OR(P72="",COUNTIF(Listas!$BC$2:$BC$3,P72)&gt;0))),"Dato inválido",IF(NOT(AND(A72&lt;&gt;"",B72&lt;&gt;"",E72&lt;&gt;"",G72&lt;&gt;"",H72&lt;&gt;"",I72&lt;&gt;"",J72&lt;&gt;"",K72&lt;&gt;"",L72&lt;&gt;"",N72&lt;&gt;"")),"Incompleta","OK")))</f>
        <v/>
      </c>
    </row>
    <row r="73">
      <c r="A73" s="18" t="n"/>
      <c r="B73" s="6" t="n"/>
      <c r="C73" s="6" t="n"/>
      <c r="D73" s="6" t="n"/>
      <c r="E73" s="19" t="n"/>
      <c r="F73" s="15">
        <f>IF(E73="","",IF(E73&lt;1,"N1",IF(E73&lt;30,"N2",IF(E73&lt;57.5,"N3","N4"))))</f>
        <v/>
      </c>
      <c r="G73" s="19" t="n"/>
      <c r="H73" s="6" t="n"/>
      <c r="I73" s="19" t="n"/>
      <c r="J73" s="18" t="n"/>
      <c r="K73" s="18" t="n"/>
      <c r="L73" s="6" t="n"/>
      <c r="M73" s="15">
        <f>IFERROR(VLOOKUP(L73,Listas!$DK$2:$DL$250,2,FALSE),"")</f>
        <v/>
      </c>
      <c r="N73" s="19" t="n"/>
      <c r="O73" s="20" t="n"/>
      <c r="P73" s="20" t="n"/>
      <c r="Q73" s="6" t="n"/>
      <c r="S73" s="17">
        <f>IF(NOT(OR(A73&lt;&gt;"",B73&lt;&gt;"",C73&lt;&gt;"",D73&lt;&gt;"",E73&lt;&gt;"",G73&lt;&gt;"",H73&lt;&gt;"",I73&lt;&gt;"",J73&lt;&gt;"",K73&lt;&gt;"",L73&lt;&gt;"",N73&lt;&gt;"",O73&lt;&gt;"",P73&lt;&gt;"",Q73&lt;&gt;"")),"",IF(NOT(AND(OR(A73="",AND(LEN(A73)=12,ISNUMBER(--A73))),OR(B73="",COUNTIF('2. Proyectos'!$A$5:$A$54,B73)&gt;0),OR(D73="",COUNTIF(Listas!$CD$2:$CD$8,D73)&gt;0),OR(E73="",AND(ISNUMBER(E73),E73&gt;0)),OR(G73="",AND(ISNUMBER(G73),G73&gt;0)),OR(H73="",COUNTIF(Listas!$N$2:$N$3,H73)&gt;0),OR(I73="",AND(ISNUMBER(I73),I73&gt;0)),OR(J73="",AND(ISNUMBER(J73),J73&gt;=2018,J73&lt;=2025)),OR(K73="",AND(ISNUMBER(K73),K73&gt;=1,K73&lt;=12)),OR(L73="",COUNTIF(Listas!$H$2:$H$250,L73)&gt;0),OR(N73="",AND(ISNUMBER(N73),N73&gt;0)),OR(O73="",AND(ISNUMBER(O73),O73&gt;=0)),OR(P73="",COUNTIF(Listas!$BC$2:$BC$3,P73)&gt;0))),"Dato inválido",IF(NOT(AND(A73&lt;&gt;"",B73&lt;&gt;"",E73&lt;&gt;"",G73&lt;&gt;"",H73&lt;&gt;"",I73&lt;&gt;"",J73&lt;&gt;"",K73&lt;&gt;"",L73&lt;&gt;"",N73&lt;&gt;"")),"Incompleta","OK")))</f>
        <v/>
      </c>
    </row>
    <row r="74">
      <c r="A74" s="13" t="n"/>
      <c r="B74" s="8" t="n"/>
      <c r="C74" s="8" t="n"/>
      <c r="D74" s="8" t="n"/>
      <c r="E74" s="14" t="n"/>
      <c r="F74" s="15">
        <f>IF(E74="","",IF(E74&lt;1,"N1",IF(E74&lt;30,"N2",IF(E74&lt;57.5,"N3","N4"))))</f>
        <v/>
      </c>
      <c r="G74" s="14" t="n"/>
      <c r="H74" s="8" t="n"/>
      <c r="I74" s="14" t="n"/>
      <c r="J74" s="13" t="n"/>
      <c r="K74" s="13" t="n"/>
      <c r="L74" s="8" t="n"/>
      <c r="M74" s="15">
        <f>IFERROR(VLOOKUP(L74,Listas!$DK$2:$DL$250,2,FALSE),"")</f>
        <v/>
      </c>
      <c r="N74" s="14" t="n"/>
      <c r="O74" s="16" t="n"/>
      <c r="P74" s="16" t="n"/>
      <c r="Q74" s="8" t="n"/>
      <c r="S74" s="17">
        <f>IF(NOT(OR(A74&lt;&gt;"",B74&lt;&gt;"",C74&lt;&gt;"",D74&lt;&gt;"",E74&lt;&gt;"",G74&lt;&gt;"",H74&lt;&gt;"",I74&lt;&gt;"",J74&lt;&gt;"",K74&lt;&gt;"",L74&lt;&gt;"",N74&lt;&gt;"",O74&lt;&gt;"",P74&lt;&gt;"",Q74&lt;&gt;"")),"",IF(NOT(AND(OR(A74="",AND(LEN(A74)=12,ISNUMBER(--A74))),OR(B74="",COUNTIF('2. Proyectos'!$A$5:$A$54,B74)&gt;0),OR(D74="",COUNTIF(Listas!$CD$2:$CD$8,D74)&gt;0),OR(E74="",AND(ISNUMBER(E74),E74&gt;0)),OR(G74="",AND(ISNUMBER(G74),G74&gt;0)),OR(H74="",COUNTIF(Listas!$N$2:$N$3,H74)&gt;0),OR(I74="",AND(ISNUMBER(I74),I74&gt;0)),OR(J74="",AND(ISNUMBER(J74),J74&gt;=2018,J74&lt;=2025)),OR(K74="",AND(ISNUMBER(K74),K74&gt;=1,K74&lt;=12)),OR(L74="",COUNTIF(Listas!$H$2:$H$250,L74)&gt;0),OR(N74="",AND(ISNUMBER(N74),N74&gt;0)),OR(O74="",AND(ISNUMBER(O74),O74&gt;=0)),OR(P74="",COUNTIF(Listas!$BC$2:$BC$3,P74)&gt;0))),"Dato inválido",IF(NOT(AND(A74&lt;&gt;"",B74&lt;&gt;"",E74&lt;&gt;"",G74&lt;&gt;"",H74&lt;&gt;"",I74&lt;&gt;"",J74&lt;&gt;"",K74&lt;&gt;"",L74&lt;&gt;"",N74&lt;&gt;"")),"Incompleta","OK")))</f>
        <v/>
      </c>
    </row>
    <row r="75">
      <c r="A75" s="18" t="n"/>
      <c r="B75" s="6" t="n"/>
      <c r="C75" s="6" t="n"/>
      <c r="D75" s="6" t="n"/>
      <c r="E75" s="19" t="n"/>
      <c r="F75" s="15">
        <f>IF(E75="","",IF(E75&lt;1,"N1",IF(E75&lt;30,"N2",IF(E75&lt;57.5,"N3","N4"))))</f>
        <v/>
      </c>
      <c r="G75" s="19" t="n"/>
      <c r="H75" s="6" t="n"/>
      <c r="I75" s="19" t="n"/>
      <c r="J75" s="18" t="n"/>
      <c r="K75" s="18" t="n"/>
      <c r="L75" s="6" t="n"/>
      <c r="M75" s="15">
        <f>IFERROR(VLOOKUP(L75,Listas!$DK$2:$DL$250,2,FALSE),"")</f>
        <v/>
      </c>
      <c r="N75" s="19" t="n"/>
      <c r="O75" s="20" t="n"/>
      <c r="P75" s="20" t="n"/>
      <c r="Q75" s="6" t="n"/>
      <c r="S75" s="17">
        <f>IF(NOT(OR(A75&lt;&gt;"",B75&lt;&gt;"",C75&lt;&gt;"",D75&lt;&gt;"",E75&lt;&gt;"",G75&lt;&gt;"",H75&lt;&gt;"",I75&lt;&gt;"",J75&lt;&gt;"",K75&lt;&gt;"",L75&lt;&gt;"",N75&lt;&gt;"",O75&lt;&gt;"",P75&lt;&gt;"",Q75&lt;&gt;"")),"",IF(NOT(AND(OR(A75="",AND(LEN(A75)=12,ISNUMBER(--A75))),OR(B75="",COUNTIF('2. Proyectos'!$A$5:$A$54,B75)&gt;0),OR(D75="",COUNTIF(Listas!$CD$2:$CD$8,D75)&gt;0),OR(E75="",AND(ISNUMBER(E75),E75&gt;0)),OR(G75="",AND(ISNUMBER(G75),G75&gt;0)),OR(H75="",COUNTIF(Listas!$N$2:$N$3,H75)&gt;0),OR(I75="",AND(ISNUMBER(I75),I75&gt;0)),OR(J75="",AND(ISNUMBER(J75),J75&gt;=2018,J75&lt;=2025)),OR(K75="",AND(ISNUMBER(K75),K75&gt;=1,K75&lt;=12)),OR(L75="",COUNTIF(Listas!$H$2:$H$250,L75)&gt;0),OR(N75="",AND(ISNUMBER(N75),N75&gt;0)),OR(O75="",AND(ISNUMBER(O75),O75&gt;=0)),OR(P75="",COUNTIF(Listas!$BC$2:$BC$3,P75)&gt;0))),"Dato inválido",IF(NOT(AND(A75&lt;&gt;"",B75&lt;&gt;"",E75&lt;&gt;"",G75&lt;&gt;"",H75&lt;&gt;"",I75&lt;&gt;"",J75&lt;&gt;"",K75&lt;&gt;"",L75&lt;&gt;"",N75&lt;&gt;"")),"Incompleta","OK")))</f>
        <v/>
      </c>
    </row>
    <row r="76">
      <c r="A76" s="13" t="n"/>
      <c r="B76" s="8" t="n"/>
      <c r="C76" s="8" t="n"/>
      <c r="D76" s="8" t="n"/>
      <c r="E76" s="14" t="n"/>
      <c r="F76" s="15">
        <f>IF(E76="","",IF(E76&lt;1,"N1",IF(E76&lt;30,"N2",IF(E76&lt;57.5,"N3","N4"))))</f>
        <v/>
      </c>
      <c r="G76" s="14" t="n"/>
      <c r="H76" s="8" t="n"/>
      <c r="I76" s="14" t="n"/>
      <c r="J76" s="13" t="n"/>
      <c r="K76" s="13" t="n"/>
      <c r="L76" s="8" t="n"/>
      <c r="M76" s="15">
        <f>IFERROR(VLOOKUP(L76,Listas!$DK$2:$DL$250,2,FALSE),"")</f>
        <v/>
      </c>
      <c r="N76" s="14" t="n"/>
      <c r="O76" s="16" t="n"/>
      <c r="P76" s="16" t="n"/>
      <c r="Q76" s="8" t="n"/>
      <c r="S76" s="17">
        <f>IF(NOT(OR(A76&lt;&gt;"",B76&lt;&gt;"",C76&lt;&gt;"",D76&lt;&gt;"",E76&lt;&gt;"",G76&lt;&gt;"",H76&lt;&gt;"",I76&lt;&gt;"",J76&lt;&gt;"",K76&lt;&gt;"",L76&lt;&gt;"",N76&lt;&gt;"",O76&lt;&gt;"",P76&lt;&gt;"",Q76&lt;&gt;"")),"",IF(NOT(AND(OR(A76="",AND(LEN(A76)=12,ISNUMBER(--A76))),OR(B76="",COUNTIF('2. Proyectos'!$A$5:$A$54,B76)&gt;0),OR(D76="",COUNTIF(Listas!$CD$2:$CD$8,D76)&gt;0),OR(E76="",AND(ISNUMBER(E76),E76&gt;0)),OR(G76="",AND(ISNUMBER(G76),G76&gt;0)),OR(H76="",COUNTIF(Listas!$N$2:$N$3,H76)&gt;0),OR(I76="",AND(ISNUMBER(I76),I76&gt;0)),OR(J76="",AND(ISNUMBER(J76),J76&gt;=2018,J76&lt;=2025)),OR(K76="",AND(ISNUMBER(K76),K76&gt;=1,K76&lt;=12)),OR(L76="",COUNTIF(Listas!$H$2:$H$250,L76)&gt;0),OR(N76="",AND(ISNUMBER(N76),N76&gt;0)),OR(O76="",AND(ISNUMBER(O76),O76&gt;=0)),OR(P76="",COUNTIF(Listas!$BC$2:$BC$3,P76)&gt;0))),"Dato inválido",IF(NOT(AND(A76&lt;&gt;"",B76&lt;&gt;"",E76&lt;&gt;"",G76&lt;&gt;"",H76&lt;&gt;"",I76&lt;&gt;"",J76&lt;&gt;"",K76&lt;&gt;"",L76&lt;&gt;"",N76&lt;&gt;"")),"Incompleta","OK")))</f>
        <v/>
      </c>
    </row>
    <row r="77">
      <c r="A77" s="18" t="n"/>
      <c r="B77" s="6" t="n"/>
      <c r="C77" s="6" t="n"/>
      <c r="D77" s="6" t="n"/>
      <c r="E77" s="19" t="n"/>
      <c r="F77" s="15">
        <f>IF(E77="","",IF(E77&lt;1,"N1",IF(E77&lt;30,"N2",IF(E77&lt;57.5,"N3","N4"))))</f>
        <v/>
      </c>
      <c r="G77" s="19" t="n"/>
      <c r="H77" s="6" t="n"/>
      <c r="I77" s="19" t="n"/>
      <c r="J77" s="18" t="n"/>
      <c r="K77" s="18" t="n"/>
      <c r="L77" s="6" t="n"/>
      <c r="M77" s="15">
        <f>IFERROR(VLOOKUP(L77,Listas!$DK$2:$DL$250,2,FALSE),"")</f>
        <v/>
      </c>
      <c r="N77" s="19" t="n"/>
      <c r="O77" s="20" t="n"/>
      <c r="P77" s="20" t="n"/>
      <c r="Q77" s="6" t="n"/>
      <c r="S77" s="17">
        <f>IF(NOT(OR(A77&lt;&gt;"",B77&lt;&gt;"",C77&lt;&gt;"",D77&lt;&gt;"",E77&lt;&gt;"",G77&lt;&gt;"",H77&lt;&gt;"",I77&lt;&gt;"",J77&lt;&gt;"",K77&lt;&gt;"",L77&lt;&gt;"",N77&lt;&gt;"",O77&lt;&gt;"",P77&lt;&gt;"",Q77&lt;&gt;"")),"",IF(NOT(AND(OR(A77="",AND(LEN(A77)=12,ISNUMBER(--A77))),OR(B77="",COUNTIF('2. Proyectos'!$A$5:$A$54,B77)&gt;0),OR(D77="",COUNTIF(Listas!$CD$2:$CD$8,D77)&gt;0),OR(E77="",AND(ISNUMBER(E77),E77&gt;0)),OR(G77="",AND(ISNUMBER(G77),G77&gt;0)),OR(H77="",COUNTIF(Listas!$N$2:$N$3,H77)&gt;0),OR(I77="",AND(ISNUMBER(I77),I77&gt;0)),OR(J77="",AND(ISNUMBER(J77),J77&gt;=2018,J77&lt;=2025)),OR(K77="",AND(ISNUMBER(K77),K77&gt;=1,K77&lt;=12)),OR(L77="",COUNTIF(Listas!$H$2:$H$250,L77)&gt;0),OR(N77="",AND(ISNUMBER(N77),N77&gt;0)),OR(O77="",AND(ISNUMBER(O77),O77&gt;=0)),OR(P77="",COUNTIF(Listas!$BC$2:$BC$3,P77)&gt;0))),"Dato inválido",IF(NOT(AND(A77&lt;&gt;"",B77&lt;&gt;"",E77&lt;&gt;"",G77&lt;&gt;"",H77&lt;&gt;"",I77&lt;&gt;"",J77&lt;&gt;"",K77&lt;&gt;"",L77&lt;&gt;"",N77&lt;&gt;"")),"Incompleta","OK")))</f>
        <v/>
      </c>
    </row>
    <row r="78">
      <c r="A78" s="13" t="n"/>
      <c r="B78" s="8" t="n"/>
      <c r="C78" s="8" t="n"/>
      <c r="D78" s="8" t="n"/>
      <c r="E78" s="14" t="n"/>
      <c r="F78" s="15">
        <f>IF(E78="","",IF(E78&lt;1,"N1",IF(E78&lt;30,"N2",IF(E78&lt;57.5,"N3","N4"))))</f>
        <v/>
      </c>
      <c r="G78" s="14" t="n"/>
      <c r="H78" s="8" t="n"/>
      <c r="I78" s="14" t="n"/>
      <c r="J78" s="13" t="n"/>
      <c r="K78" s="13" t="n"/>
      <c r="L78" s="8" t="n"/>
      <c r="M78" s="15">
        <f>IFERROR(VLOOKUP(L78,Listas!$DK$2:$DL$250,2,FALSE),"")</f>
        <v/>
      </c>
      <c r="N78" s="14" t="n"/>
      <c r="O78" s="16" t="n"/>
      <c r="P78" s="16" t="n"/>
      <c r="Q78" s="8" t="n"/>
      <c r="S78" s="17">
        <f>IF(NOT(OR(A78&lt;&gt;"",B78&lt;&gt;"",C78&lt;&gt;"",D78&lt;&gt;"",E78&lt;&gt;"",G78&lt;&gt;"",H78&lt;&gt;"",I78&lt;&gt;"",J78&lt;&gt;"",K78&lt;&gt;"",L78&lt;&gt;"",N78&lt;&gt;"",O78&lt;&gt;"",P78&lt;&gt;"",Q78&lt;&gt;"")),"",IF(NOT(AND(OR(A78="",AND(LEN(A78)=12,ISNUMBER(--A78))),OR(B78="",COUNTIF('2. Proyectos'!$A$5:$A$54,B78)&gt;0),OR(D78="",COUNTIF(Listas!$CD$2:$CD$8,D78)&gt;0),OR(E78="",AND(ISNUMBER(E78),E78&gt;0)),OR(G78="",AND(ISNUMBER(G78),G78&gt;0)),OR(H78="",COUNTIF(Listas!$N$2:$N$3,H78)&gt;0),OR(I78="",AND(ISNUMBER(I78),I78&gt;0)),OR(J78="",AND(ISNUMBER(J78),J78&gt;=2018,J78&lt;=2025)),OR(K78="",AND(ISNUMBER(K78),K78&gt;=1,K78&lt;=12)),OR(L78="",COUNTIF(Listas!$H$2:$H$250,L78)&gt;0),OR(N78="",AND(ISNUMBER(N78),N78&gt;0)),OR(O78="",AND(ISNUMBER(O78),O78&gt;=0)),OR(P78="",COUNTIF(Listas!$BC$2:$BC$3,P78)&gt;0))),"Dato inválido",IF(NOT(AND(A78&lt;&gt;"",B78&lt;&gt;"",E78&lt;&gt;"",G78&lt;&gt;"",H78&lt;&gt;"",I78&lt;&gt;"",J78&lt;&gt;"",K78&lt;&gt;"",L78&lt;&gt;"",N78&lt;&gt;"")),"Incompleta","OK")))</f>
        <v/>
      </c>
    </row>
    <row r="79">
      <c r="A79" s="18" t="n"/>
      <c r="B79" s="6" t="n"/>
      <c r="C79" s="6" t="n"/>
      <c r="D79" s="6" t="n"/>
      <c r="E79" s="19" t="n"/>
      <c r="F79" s="15">
        <f>IF(E79="","",IF(E79&lt;1,"N1",IF(E79&lt;30,"N2",IF(E79&lt;57.5,"N3","N4"))))</f>
        <v/>
      </c>
      <c r="G79" s="19" t="n"/>
      <c r="H79" s="6" t="n"/>
      <c r="I79" s="19" t="n"/>
      <c r="J79" s="18" t="n"/>
      <c r="K79" s="18" t="n"/>
      <c r="L79" s="6" t="n"/>
      <c r="M79" s="15">
        <f>IFERROR(VLOOKUP(L79,Listas!$DK$2:$DL$250,2,FALSE),"")</f>
        <v/>
      </c>
      <c r="N79" s="19" t="n"/>
      <c r="O79" s="20" t="n"/>
      <c r="P79" s="20" t="n"/>
      <c r="Q79" s="6" t="n"/>
      <c r="S79" s="17">
        <f>IF(NOT(OR(A79&lt;&gt;"",B79&lt;&gt;"",C79&lt;&gt;"",D79&lt;&gt;"",E79&lt;&gt;"",G79&lt;&gt;"",H79&lt;&gt;"",I79&lt;&gt;"",J79&lt;&gt;"",K79&lt;&gt;"",L79&lt;&gt;"",N79&lt;&gt;"",O79&lt;&gt;"",P79&lt;&gt;"",Q79&lt;&gt;"")),"",IF(NOT(AND(OR(A79="",AND(LEN(A79)=12,ISNUMBER(--A79))),OR(B79="",COUNTIF('2. Proyectos'!$A$5:$A$54,B79)&gt;0),OR(D79="",COUNTIF(Listas!$CD$2:$CD$8,D79)&gt;0),OR(E79="",AND(ISNUMBER(E79),E79&gt;0)),OR(G79="",AND(ISNUMBER(G79),G79&gt;0)),OR(H79="",COUNTIF(Listas!$N$2:$N$3,H79)&gt;0),OR(I79="",AND(ISNUMBER(I79),I79&gt;0)),OR(J79="",AND(ISNUMBER(J79),J79&gt;=2018,J79&lt;=2025)),OR(K79="",AND(ISNUMBER(K79),K79&gt;=1,K79&lt;=12)),OR(L79="",COUNTIF(Listas!$H$2:$H$250,L79)&gt;0),OR(N79="",AND(ISNUMBER(N79),N79&gt;0)),OR(O79="",AND(ISNUMBER(O79),O79&gt;=0)),OR(P79="",COUNTIF(Listas!$BC$2:$BC$3,P79)&gt;0))),"Dato inválido",IF(NOT(AND(A79&lt;&gt;"",B79&lt;&gt;"",E79&lt;&gt;"",G79&lt;&gt;"",H79&lt;&gt;"",I79&lt;&gt;"",J79&lt;&gt;"",K79&lt;&gt;"",L79&lt;&gt;"",N79&lt;&gt;"")),"Incompleta","OK")))</f>
        <v/>
      </c>
    </row>
    <row r="80">
      <c r="A80" s="13" t="n"/>
      <c r="B80" s="8" t="n"/>
      <c r="C80" s="8" t="n"/>
      <c r="D80" s="8" t="n"/>
      <c r="E80" s="14" t="n"/>
      <c r="F80" s="15">
        <f>IF(E80="","",IF(E80&lt;1,"N1",IF(E80&lt;30,"N2",IF(E80&lt;57.5,"N3","N4"))))</f>
        <v/>
      </c>
      <c r="G80" s="14" t="n"/>
      <c r="H80" s="8" t="n"/>
      <c r="I80" s="14" t="n"/>
      <c r="J80" s="13" t="n"/>
      <c r="K80" s="13" t="n"/>
      <c r="L80" s="8" t="n"/>
      <c r="M80" s="15">
        <f>IFERROR(VLOOKUP(L80,Listas!$DK$2:$DL$250,2,FALSE),"")</f>
        <v/>
      </c>
      <c r="N80" s="14" t="n"/>
      <c r="O80" s="16" t="n"/>
      <c r="P80" s="16" t="n"/>
      <c r="Q80" s="8" t="n"/>
      <c r="S80" s="17">
        <f>IF(NOT(OR(A80&lt;&gt;"",B80&lt;&gt;"",C80&lt;&gt;"",D80&lt;&gt;"",E80&lt;&gt;"",G80&lt;&gt;"",H80&lt;&gt;"",I80&lt;&gt;"",J80&lt;&gt;"",K80&lt;&gt;"",L80&lt;&gt;"",N80&lt;&gt;"",O80&lt;&gt;"",P80&lt;&gt;"",Q80&lt;&gt;"")),"",IF(NOT(AND(OR(A80="",AND(LEN(A80)=12,ISNUMBER(--A80))),OR(B80="",COUNTIF('2. Proyectos'!$A$5:$A$54,B80)&gt;0),OR(D80="",COUNTIF(Listas!$CD$2:$CD$8,D80)&gt;0),OR(E80="",AND(ISNUMBER(E80),E80&gt;0)),OR(G80="",AND(ISNUMBER(G80),G80&gt;0)),OR(H80="",COUNTIF(Listas!$N$2:$N$3,H80)&gt;0),OR(I80="",AND(ISNUMBER(I80),I80&gt;0)),OR(J80="",AND(ISNUMBER(J80),J80&gt;=2018,J80&lt;=2025)),OR(K80="",AND(ISNUMBER(K80),K80&gt;=1,K80&lt;=12)),OR(L80="",COUNTIF(Listas!$H$2:$H$250,L80)&gt;0),OR(N80="",AND(ISNUMBER(N80),N80&gt;0)),OR(O80="",AND(ISNUMBER(O80),O80&gt;=0)),OR(P80="",COUNTIF(Listas!$BC$2:$BC$3,P80)&gt;0))),"Dato inválido",IF(NOT(AND(A80&lt;&gt;"",B80&lt;&gt;"",E80&lt;&gt;"",G80&lt;&gt;"",H80&lt;&gt;"",I80&lt;&gt;"",J80&lt;&gt;"",K80&lt;&gt;"",L80&lt;&gt;"",N80&lt;&gt;"")),"Incompleta","OK")))</f>
        <v/>
      </c>
    </row>
    <row r="81">
      <c r="A81" s="18" t="n"/>
      <c r="B81" s="6" t="n"/>
      <c r="C81" s="6" t="n"/>
      <c r="D81" s="6" t="n"/>
      <c r="E81" s="19" t="n"/>
      <c r="F81" s="15">
        <f>IF(E81="","",IF(E81&lt;1,"N1",IF(E81&lt;30,"N2",IF(E81&lt;57.5,"N3","N4"))))</f>
        <v/>
      </c>
      <c r="G81" s="19" t="n"/>
      <c r="H81" s="6" t="n"/>
      <c r="I81" s="19" t="n"/>
      <c r="J81" s="18" t="n"/>
      <c r="K81" s="18" t="n"/>
      <c r="L81" s="6" t="n"/>
      <c r="M81" s="15">
        <f>IFERROR(VLOOKUP(L81,Listas!$DK$2:$DL$250,2,FALSE),"")</f>
        <v/>
      </c>
      <c r="N81" s="19" t="n"/>
      <c r="O81" s="20" t="n"/>
      <c r="P81" s="20" t="n"/>
      <c r="Q81" s="6" t="n"/>
      <c r="S81" s="17">
        <f>IF(NOT(OR(A81&lt;&gt;"",B81&lt;&gt;"",C81&lt;&gt;"",D81&lt;&gt;"",E81&lt;&gt;"",G81&lt;&gt;"",H81&lt;&gt;"",I81&lt;&gt;"",J81&lt;&gt;"",K81&lt;&gt;"",L81&lt;&gt;"",N81&lt;&gt;"",O81&lt;&gt;"",P81&lt;&gt;"",Q81&lt;&gt;"")),"",IF(NOT(AND(OR(A81="",AND(LEN(A81)=12,ISNUMBER(--A81))),OR(B81="",COUNTIF('2. Proyectos'!$A$5:$A$54,B81)&gt;0),OR(D81="",COUNTIF(Listas!$CD$2:$CD$8,D81)&gt;0),OR(E81="",AND(ISNUMBER(E81),E81&gt;0)),OR(G81="",AND(ISNUMBER(G81),G81&gt;0)),OR(H81="",COUNTIF(Listas!$N$2:$N$3,H81)&gt;0),OR(I81="",AND(ISNUMBER(I81),I81&gt;0)),OR(J81="",AND(ISNUMBER(J81),J81&gt;=2018,J81&lt;=2025)),OR(K81="",AND(ISNUMBER(K81),K81&gt;=1,K81&lt;=12)),OR(L81="",COUNTIF(Listas!$H$2:$H$250,L81)&gt;0),OR(N81="",AND(ISNUMBER(N81),N81&gt;0)),OR(O81="",AND(ISNUMBER(O81),O81&gt;=0)),OR(P81="",COUNTIF(Listas!$BC$2:$BC$3,P81)&gt;0))),"Dato inválido",IF(NOT(AND(A81&lt;&gt;"",B81&lt;&gt;"",E81&lt;&gt;"",G81&lt;&gt;"",H81&lt;&gt;"",I81&lt;&gt;"",J81&lt;&gt;"",K81&lt;&gt;"",L81&lt;&gt;"",N81&lt;&gt;"")),"Incompleta","OK")))</f>
        <v/>
      </c>
    </row>
    <row r="82">
      <c r="A82" s="13" t="n"/>
      <c r="B82" s="8" t="n"/>
      <c r="C82" s="8" t="n"/>
      <c r="D82" s="8" t="n"/>
      <c r="E82" s="14" t="n"/>
      <c r="F82" s="15">
        <f>IF(E82="","",IF(E82&lt;1,"N1",IF(E82&lt;30,"N2",IF(E82&lt;57.5,"N3","N4"))))</f>
        <v/>
      </c>
      <c r="G82" s="14" t="n"/>
      <c r="H82" s="8" t="n"/>
      <c r="I82" s="14" t="n"/>
      <c r="J82" s="13" t="n"/>
      <c r="K82" s="13" t="n"/>
      <c r="L82" s="8" t="n"/>
      <c r="M82" s="15">
        <f>IFERROR(VLOOKUP(L82,Listas!$DK$2:$DL$250,2,FALSE),"")</f>
        <v/>
      </c>
      <c r="N82" s="14" t="n"/>
      <c r="O82" s="16" t="n"/>
      <c r="P82" s="16" t="n"/>
      <c r="Q82" s="8" t="n"/>
      <c r="S82" s="17">
        <f>IF(NOT(OR(A82&lt;&gt;"",B82&lt;&gt;"",C82&lt;&gt;"",D82&lt;&gt;"",E82&lt;&gt;"",G82&lt;&gt;"",H82&lt;&gt;"",I82&lt;&gt;"",J82&lt;&gt;"",K82&lt;&gt;"",L82&lt;&gt;"",N82&lt;&gt;"",O82&lt;&gt;"",P82&lt;&gt;"",Q82&lt;&gt;"")),"",IF(NOT(AND(OR(A82="",AND(LEN(A82)=12,ISNUMBER(--A82))),OR(B82="",COUNTIF('2. Proyectos'!$A$5:$A$54,B82)&gt;0),OR(D82="",COUNTIF(Listas!$CD$2:$CD$8,D82)&gt;0),OR(E82="",AND(ISNUMBER(E82),E82&gt;0)),OR(G82="",AND(ISNUMBER(G82),G82&gt;0)),OR(H82="",COUNTIF(Listas!$N$2:$N$3,H82)&gt;0),OR(I82="",AND(ISNUMBER(I82),I82&gt;0)),OR(J82="",AND(ISNUMBER(J82),J82&gt;=2018,J82&lt;=2025)),OR(K82="",AND(ISNUMBER(K82),K82&gt;=1,K82&lt;=12)),OR(L82="",COUNTIF(Listas!$H$2:$H$250,L82)&gt;0),OR(N82="",AND(ISNUMBER(N82),N82&gt;0)),OR(O82="",AND(ISNUMBER(O82),O82&gt;=0)),OR(P82="",COUNTIF(Listas!$BC$2:$BC$3,P82)&gt;0))),"Dato inválido",IF(NOT(AND(A82&lt;&gt;"",B82&lt;&gt;"",E82&lt;&gt;"",G82&lt;&gt;"",H82&lt;&gt;"",I82&lt;&gt;"",J82&lt;&gt;"",K82&lt;&gt;"",L82&lt;&gt;"",N82&lt;&gt;"")),"Incompleta","OK")))</f>
        <v/>
      </c>
    </row>
    <row r="83">
      <c r="A83" s="18" t="n"/>
      <c r="B83" s="6" t="n"/>
      <c r="C83" s="6" t="n"/>
      <c r="D83" s="6" t="n"/>
      <c r="E83" s="19" t="n"/>
      <c r="F83" s="15">
        <f>IF(E83="","",IF(E83&lt;1,"N1",IF(E83&lt;30,"N2",IF(E83&lt;57.5,"N3","N4"))))</f>
        <v/>
      </c>
      <c r="G83" s="19" t="n"/>
      <c r="H83" s="6" t="n"/>
      <c r="I83" s="19" t="n"/>
      <c r="J83" s="18" t="n"/>
      <c r="K83" s="18" t="n"/>
      <c r="L83" s="6" t="n"/>
      <c r="M83" s="15">
        <f>IFERROR(VLOOKUP(L83,Listas!$DK$2:$DL$250,2,FALSE),"")</f>
        <v/>
      </c>
      <c r="N83" s="19" t="n"/>
      <c r="O83" s="20" t="n"/>
      <c r="P83" s="20" t="n"/>
      <c r="Q83" s="6" t="n"/>
      <c r="S83" s="17">
        <f>IF(NOT(OR(A83&lt;&gt;"",B83&lt;&gt;"",C83&lt;&gt;"",D83&lt;&gt;"",E83&lt;&gt;"",G83&lt;&gt;"",H83&lt;&gt;"",I83&lt;&gt;"",J83&lt;&gt;"",K83&lt;&gt;"",L83&lt;&gt;"",N83&lt;&gt;"",O83&lt;&gt;"",P83&lt;&gt;"",Q83&lt;&gt;"")),"",IF(NOT(AND(OR(A83="",AND(LEN(A83)=12,ISNUMBER(--A83))),OR(B83="",COUNTIF('2. Proyectos'!$A$5:$A$54,B83)&gt;0),OR(D83="",COUNTIF(Listas!$CD$2:$CD$8,D83)&gt;0),OR(E83="",AND(ISNUMBER(E83),E83&gt;0)),OR(G83="",AND(ISNUMBER(G83),G83&gt;0)),OR(H83="",COUNTIF(Listas!$N$2:$N$3,H83)&gt;0),OR(I83="",AND(ISNUMBER(I83),I83&gt;0)),OR(J83="",AND(ISNUMBER(J83),J83&gt;=2018,J83&lt;=2025)),OR(K83="",AND(ISNUMBER(K83),K83&gt;=1,K83&lt;=12)),OR(L83="",COUNTIF(Listas!$H$2:$H$250,L83)&gt;0),OR(N83="",AND(ISNUMBER(N83),N83&gt;0)),OR(O83="",AND(ISNUMBER(O83),O83&gt;=0)),OR(P83="",COUNTIF(Listas!$BC$2:$BC$3,P83)&gt;0))),"Dato inválido",IF(NOT(AND(A83&lt;&gt;"",B83&lt;&gt;"",E83&lt;&gt;"",G83&lt;&gt;"",H83&lt;&gt;"",I83&lt;&gt;"",J83&lt;&gt;"",K83&lt;&gt;"",L83&lt;&gt;"",N83&lt;&gt;"")),"Incompleta","OK")))</f>
        <v/>
      </c>
    </row>
    <row r="84">
      <c r="A84" s="13" t="n"/>
      <c r="B84" s="8" t="n"/>
      <c r="C84" s="8" t="n"/>
      <c r="D84" s="8" t="n"/>
      <c r="E84" s="14" t="n"/>
      <c r="F84" s="15">
        <f>IF(E84="","",IF(E84&lt;1,"N1",IF(E84&lt;30,"N2",IF(E84&lt;57.5,"N3","N4"))))</f>
        <v/>
      </c>
      <c r="G84" s="14" t="n"/>
      <c r="H84" s="8" t="n"/>
      <c r="I84" s="14" t="n"/>
      <c r="J84" s="13" t="n"/>
      <c r="K84" s="13" t="n"/>
      <c r="L84" s="8" t="n"/>
      <c r="M84" s="15">
        <f>IFERROR(VLOOKUP(L84,Listas!$DK$2:$DL$250,2,FALSE),"")</f>
        <v/>
      </c>
      <c r="N84" s="14" t="n"/>
      <c r="O84" s="16" t="n"/>
      <c r="P84" s="16" t="n"/>
      <c r="Q84" s="8" t="n"/>
      <c r="S84" s="17">
        <f>IF(NOT(OR(A84&lt;&gt;"",B84&lt;&gt;"",C84&lt;&gt;"",D84&lt;&gt;"",E84&lt;&gt;"",G84&lt;&gt;"",H84&lt;&gt;"",I84&lt;&gt;"",J84&lt;&gt;"",K84&lt;&gt;"",L84&lt;&gt;"",N84&lt;&gt;"",O84&lt;&gt;"",P84&lt;&gt;"",Q84&lt;&gt;"")),"",IF(NOT(AND(OR(A84="",AND(LEN(A84)=12,ISNUMBER(--A84))),OR(B84="",COUNTIF('2. Proyectos'!$A$5:$A$54,B84)&gt;0),OR(D84="",COUNTIF(Listas!$CD$2:$CD$8,D84)&gt;0),OR(E84="",AND(ISNUMBER(E84),E84&gt;0)),OR(G84="",AND(ISNUMBER(G84),G84&gt;0)),OR(H84="",COUNTIF(Listas!$N$2:$N$3,H84)&gt;0),OR(I84="",AND(ISNUMBER(I84),I84&gt;0)),OR(J84="",AND(ISNUMBER(J84),J84&gt;=2018,J84&lt;=2025)),OR(K84="",AND(ISNUMBER(K84),K84&gt;=1,K84&lt;=12)),OR(L84="",COUNTIF(Listas!$H$2:$H$250,L84)&gt;0),OR(N84="",AND(ISNUMBER(N84),N84&gt;0)),OR(O84="",AND(ISNUMBER(O84),O84&gt;=0)),OR(P84="",COUNTIF(Listas!$BC$2:$BC$3,P84)&gt;0))),"Dato inválido",IF(NOT(AND(A84&lt;&gt;"",B84&lt;&gt;"",E84&lt;&gt;"",G84&lt;&gt;"",H84&lt;&gt;"",I84&lt;&gt;"",J84&lt;&gt;"",K84&lt;&gt;"",L84&lt;&gt;"",N84&lt;&gt;"")),"Incompleta","OK")))</f>
        <v/>
      </c>
    </row>
    <row r="85">
      <c r="A85" s="18" t="n"/>
      <c r="B85" s="6" t="n"/>
      <c r="C85" s="6" t="n"/>
      <c r="D85" s="6" t="n"/>
      <c r="E85" s="19" t="n"/>
      <c r="F85" s="15">
        <f>IF(E85="","",IF(E85&lt;1,"N1",IF(E85&lt;30,"N2",IF(E85&lt;57.5,"N3","N4"))))</f>
        <v/>
      </c>
      <c r="G85" s="19" t="n"/>
      <c r="H85" s="6" t="n"/>
      <c r="I85" s="19" t="n"/>
      <c r="J85" s="18" t="n"/>
      <c r="K85" s="18" t="n"/>
      <c r="L85" s="6" t="n"/>
      <c r="M85" s="15">
        <f>IFERROR(VLOOKUP(L85,Listas!$DK$2:$DL$250,2,FALSE),"")</f>
        <v/>
      </c>
      <c r="N85" s="19" t="n"/>
      <c r="O85" s="20" t="n"/>
      <c r="P85" s="20" t="n"/>
      <c r="Q85" s="6" t="n"/>
      <c r="S85" s="17">
        <f>IF(NOT(OR(A85&lt;&gt;"",B85&lt;&gt;"",C85&lt;&gt;"",D85&lt;&gt;"",E85&lt;&gt;"",G85&lt;&gt;"",H85&lt;&gt;"",I85&lt;&gt;"",J85&lt;&gt;"",K85&lt;&gt;"",L85&lt;&gt;"",N85&lt;&gt;"",O85&lt;&gt;"",P85&lt;&gt;"",Q85&lt;&gt;"")),"",IF(NOT(AND(OR(A85="",AND(LEN(A85)=12,ISNUMBER(--A85))),OR(B85="",COUNTIF('2. Proyectos'!$A$5:$A$54,B85)&gt;0),OR(D85="",COUNTIF(Listas!$CD$2:$CD$8,D85)&gt;0),OR(E85="",AND(ISNUMBER(E85),E85&gt;0)),OR(G85="",AND(ISNUMBER(G85),G85&gt;0)),OR(H85="",COUNTIF(Listas!$N$2:$N$3,H85)&gt;0),OR(I85="",AND(ISNUMBER(I85),I85&gt;0)),OR(J85="",AND(ISNUMBER(J85),J85&gt;=2018,J85&lt;=2025)),OR(K85="",AND(ISNUMBER(K85),K85&gt;=1,K85&lt;=12)),OR(L85="",COUNTIF(Listas!$H$2:$H$250,L85)&gt;0),OR(N85="",AND(ISNUMBER(N85),N85&gt;0)),OR(O85="",AND(ISNUMBER(O85),O85&gt;=0)),OR(P85="",COUNTIF(Listas!$BC$2:$BC$3,P85)&gt;0))),"Dato inválido",IF(NOT(AND(A85&lt;&gt;"",B85&lt;&gt;"",E85&lt;&gt;"",G85&lt;&gt;"",H85&lt;&gt;"",I85&lt;&gt;"",J85&lt;&gt;"",K85&lt;&gt;"",L85&lt;&gt;"",N85&lt;&gt;"")),"Incompleta","OK")))</f>
        <v/>
      </c>
    </row>
    <row r="86">
      <c r="A86" s="13" t="n"/>
      <c r="B86" s="8" t="n"/>
      <c r="C86" s="8" t="n"/>
      <c r="D86" s="8" t="n"/>
      <c r="E86" s="14" t="n"/>
      <c r="F86" s="15">
        <f>IF(E86="","",IF(E86&lt;1,"N1",IF(E86&lt;30,"N2",IF(E86&lt;57.5,"N3","N4"))))</f>
        <v/>
      </c>
      <c r="G86" s="14" t="n"/>
      <c r="H86" s="8" t="n"/>
      <c r="I86" s="14" t="n"/>
      <c r="J86" s="13" t="n"/>
      <c r="K86" s="13" t="n"/>
      <c r="L86" s="8" t="n"/>
      <c r="M86" s="15">
        <f>IFERROR(VLOOKUP(L86,Listas!$DK$2:$DL$250,2,FALSE),"")</f>
        <v/>
      </c>
      <c r="N86" s="14" t="n"/>
      <c r="O86" s="16" t="n"/>
      <c r="P86" s="16" t="n"/>
      <c r="Q86" s="8" t="n"/>
      <c r="S86" s="17">
        <f>IF(NOT(OR(A86&lt;&gt;"",B86&lt;&gt;"",C86&lt;&gt;"",D86&lt;&gt;"",E86&lt;&gt;"",G86&lt;&gt;"",H86&lt;&gt;"",I86&lt;&gt;"",J86&lt;&gt;"",K86&lt;&gt;"",L86&lt;&gt;"",N86&lt;&gt;"",O86&lt;&gt;"",P86&lt;&gt;"",Q86&lt;&gt;"")),"",IF(NOT(AND(OR(A86="",AND(LEN(A86)=12,ISNUMBER(--A86))),OR(B86="",COUNTIF('2. Proyectos'!$A$5:$A$54,B86)&gt;0),OR(D86="",COUNTIF(Listas!$CD$2:$CD$8,D86)&gt;0),OR(E86="",AND(ISNUMBER(E86),E86&gt;0)),OR(G86="",AND(ISNUMBER(G86),G86&gt;0)),OR(H86="",COUNTIF(Listas!$N$2:$N$3,H86)&gt;0),OR(I86="",AND(ISNUMBER(I86),I86&gt;0)),OR(J86="",AND(ISNUMBER(J86),J86&gt;=2018,J86&lt;=2025)),OR(K86="",AND(ISNUMBER(K86),K86&gt;=1,K86&lt;=12)),OR(L86="",COUNTIF(Listas!$H$2:$H$250,L86)&gt;0),OR(N86="",AND(ISNUMBER(N86),N86&gt;0)),OR(O86="",AND(ISNUMBER(O86),O86&gt;=0)),OR(P86="",COUNTIF(Listas!$BC$2:$BC$3,P86)&gt;0))),"Dato inválido",IF(NOT(AND(A86&lt;&gt;"",B86&lt;&gt;"",E86&lt;&gt;"",G86&lt;&gt;"",H86&lt;&gt;"",I86&lt;&gt;"",J86&lt;&gt;"",K86&lt;&gt;"",L86&lt;&gt;"",N86&lt;&gt;"")),"Incompleta","OK")))</f>
        <v/>
      </c>
    </row>
    <row r="87">
      <c r="A87" s="18" t="n"/>
      <c r="B87" s="6" t="n"/>
      <c r="C87" s="6" t="n"/>
      <c r="D87" s="6" t="n"/>
      <c r="E87" s="19" t="n"/>
      <c r="F87" s="15">
        <f>IF(E87="","",IF(E87&lt;1,"N1",IF(E87&lt;30,"N2",IF(E87&lt;57.5,"N3","N4"))))</f>
        <v/>
      </c>
      <c r="G87" s="19" t="n"/>
      <c r="H87" s="6" t="n"/>
      <c r="I87" s="19" t="n"/>
      <c r="J87" s="18" t="n"/>
      <c r="K87" s="18" t="n"/>
      <c r="L87" s="6" t="n"/>
      <c r="M87" s="15">
        <f>IFERROR(VLOOKUP(L87,Listas!$DK$2:$DL$250,2,FALSE),"")</f>
        <v/>
      </c>
      <c r="N87" s="19" t="n"/>
      <c r="O87" s="20" t="n"/>
      <c r="P87" s="20" t="n"/>
      <c r="Q87" s="6" t="n"/>
      <c r="S87" s="17">
        <f>IF(NOT(OR(A87&lt;&gt;"",B87&lt;&gt;"",C87&lt;&gt;"",D87&lt;&gt;"",E87&lt;&gt;"",G87&lt;&gt;"",H87&lt;&gt;"",I87&lt;&gt;"",J87&lt;&gt;"",K87&lt;&gt;"",L87&lt;&gt;"",N87&lt;&gt;"",O87&lt;&gt;"",P87&lt;&gt;"",Q87&lt;&gt;"")),"",IF(NOT(AND(OR(A87="",AND(LEN(A87)=12,ISNUMBER(--A87))),OR(B87="",COUNTIF('2. Proyectos'!$A$5:$A$54,B87)&gt;0),OR(D87="",COUNTIF(Listas!$CD$2:$CD$8,D87)&gt;0),OR(E87="",AND(ISNUMBER(E87),E87&gt;0)),OR(G87="",AND(ISNUMBER(G87),G87&gt;0)),OR(H87="",COUNTIF(Listas!$N$2:$N$3,H87)&gt;0),OR(I87="",AND(ISNUMBER(I87),I87&gt;0)),OR(J87="",AND(ISNUMBER(J87),J87&gt;=2018,J87&lt;=2025)),OR(K87="",AND(ISNUMBER(K87),K87&gt;=1,K87&lt;=12)),OR(L87="",COUNTIF(Listas!$H$2:$H$250,L87)&gt;0),OR(N87="",AND(ISNUMBER(N87),N87&gt;0)),OR(O87="",AND(ISNUMBER(O87),O87&gt;=0)),OR(P87="",COUNTIF(Listas!$BC$2:$BC$3,P87)&gt;0))),"Dato inválido",IF(NOT(AND(A87&lt;&gt;"",B87&lt;&gt;"",E87&lt;&gt;"",G87&lt;&gt;"",H87&lt;&gt;"",I87&lt;&gt;"",J87&lt;&gt;"",K87&lt;&gt;"",L87&lt;&gt;"",N87&lt;&gt;"")),"Incompleta","OK")))</f>
        <v/>
      </c>
    </row>
    <row r="88">
      <c r="A88" s="13" t="n"/>
      <c r="B88" s="8" t="n"/>
      <c r="C88" s="8" t="n"/>
      <c r="D88" s="8" t="n"/>
      <c r="E88" s="14" t="n"/>
      <c r="F88" s="15">
        <f>IF(E88="","",IF(E88&lt;1,"N1",IF(E88&lt;30,"N2",IF(E88&lt;57.5,"N3","N4"))))</f>
        <v/>
      </c>
      <c r="G88" s="14" t="n"/>
      <c r="H88" s="8" t="n"/>
      <c r="I88" s="14" t="n"/>
      <c r="J88" s="13" t="n"/>
      <c r="K88" s="13" t="n"/>
      <c r="L88" s="8" t="n"/>
      <c r="M88" s="15">
        <f>IFERROR(VLOOKUP(L88,Listas!$DK$2:$DL$250,2,FALSE),"")</f>
        <v/>
      </c>
      <c r="N88" s="14" t="n"/>
      <c r="O88" s="16" t="n"/>
      <c r="P88" s="16" t="n"/>
      <c r="Q88" s="8" t="n"/>
      <c r="S88" s="17">
        <f>IF(NOT(OR(A88&lt;&gt;"",B88&lt;&gt;"",C88&lt;&gt;"",D88&lt;&gt;"",E88&lt;&gt;"",G88&lt;&gt;"",H88&lt;&gt;"",I88&lt;&gt;"",J88&lt;&gt;"",K88&lt;&gt;"",L88&lt;&gt;"",N88&lt;&gt;"",O88&lt;&gt;"",P88&lt;&gt;"",Q88&lt;&gt;"")),"",IF(NOT(AND(OR(A88="",AND(LEN(A88)=12,ISNUMBER(--A88))),OR(B88="",COUNTIF('2. Proyectos'!$A$5:$A$54,B88)&gt;0),OR(D88="",COUNTIF(Listas!$CD$2:$CD$8,D88)&gt;0),OR(E88="",AND(ISNUMBER(E88),E88&gt;0)),OR(G88="",AND(ISNUMBER(G88),G88&gt;0)),OR(H88="",COUNTIF(Listas!$N$2:$N$3,H88)&gt;0),OR(I88="",AND(ISNUMBER(I88),I88&gt;0)),OR(J88="",AND(ISNUMBER(J88),J88&gt;=2018,J88&lt;=2025)),OR(K88="",AND(ISNUMBER(K88),K88&gt;=1,K88&lt;=12)),OR(L88="",COUNTIF(Listas!$H$2:$H$250,L88)&gt;0),OR(N88="",AND(ISNUMBER(N88),N88&gt;0)),OR(O88="",AND(ISNUMBER(O88),O88&gt;=0)),OR(P88="",COUNTIF(Listas!$BC$2:$BC$3,P88)&gt;0))),"Dato inválido",IF(NOT(AND(A88&lt;&gt;"",B88&lt;&gt;"",E88&lt;&gt;"",G88&lt;&gt;"",H88&lt;&gt;"",I88&lt;&gt;"",J88&lt;&gt;"",K88&lt;&gt;"",L88&lt;&gt;"",N88&lt;&gt;"")),"Incompleta","OK")))</f>
        <v/>
      </c>
    </row>
    <row r="89">
      <c r="A89" s="18" t="n"/>
      <c r="B89" s="6" t="n"/>
      <c r="C89" s="6" t="n"/>
      <c r="D89" s="6" t="n"/>
      <c r="E89" s="19" t="n"/>
      <c r="F89" s="15">
        <f>IF(E89="","",IF(E89&lt;1,"N1",IF(E89&lt;30,"N2",IF(E89&lt;57.5,"N3","N4"))))</f>
        <v/>
      </c>
      <c r="G89" s="19" t="n"/>
      <c r="H89" s="6" t="n"/>
      <c r="I89" s="19" t="n"/>
      <c r="J89" s="18" t="n"/>
      <c r="K89" s="18" t="n"/>
      <c r="L89" s="6" t="n"/>
      <c r="M89" s="15">
        <f>IFERROR(VLOOKUP(L89,Listas!$DK$2:$DL$250,2,FALSE),"")</f>
        <v/>
      </c>
      <c r="N89" s="19" t="n"/>
      <c r="O89" s="20" t="n"/>
      <c r="P89" s="20" t="n"/>
      <c r="Q89" s="6" t="n"/>
      <c r="S89" s="17">
        <f>IF(NOT(OR(A89&lt;&gt;"",B89&lt;&gt;"",C89&lt;&gt;"",D89&lt;&gt;"",E89&lt;&gt;"",G89&lt;&gt;"",H89&lt;&gt;"",I89&lt;&gt;"",J89&lt;&gt;"",K89&lt;&gt;"",L89&lt;&gt;"",N89&lt;&gt;"",O89&lt;&gt;"",P89&lt;&gt;"",Q89&lt;&gt;"")),"",IF(NOT(AND(OR(A89="",AND(LEN(A89)=12,ISNUMBER(--A89))),OR(B89="",COUNTIF('2. Proyectos'!$A$5:$A$54,B89)&gt;0),OR(D89="",COUNTIF(Listas!$CD$2:$CD$8,D89)&gt;0),OR(E89="",AND(ISNUMBER(E89),E89&gt;0)),OR(G89="",AND(ISNUMBER(G89),G89&gt;0)),OR(H89="",COUNTIF(Listas!$N$2:$N$3,H89)&gt;0),OR(I89="",AND(ISNUMBER(I89),I89&gt;0)),OR(J89="",AND(ISNUMBER(J89),J89&gt;=2018,J89&lt;=2025)),OR(K89="",AND(ISNUMBER(K89),K89&gt;=1,K89&lt;=12)),OR(L89="",COUNTIF(Listas!$H$2:$H$250,L89)&gt;0),OR(N89="",AND(ISNUMBER(N89),N89&gt;0)),OR(O89="",AND(ISNUMBER(O89),O89&gt;=0)),OR(P89="",COUNTIF(Listas!$BC$2:$BC$3,P89)&gt;0))),"Dato inválido",IF(NOT(AND(A89&lt;&gt;"",B89&lt;&gt;"",E89&lt;&gt;"",G89&lt;&gt;"",H89&lt;&gt;"",I89&lt;&gt;"",J89&lt;&gt;"",K89&lt;&gt;"",L89&lt;&gt;"",N89&lt;&gt;"")),"Incompleta","OK")))</f>
        <v/>
      </c>
    </row>
    <row r="90">
      <c r="A90" s="13" t="n"/>
      <c r="B90" s="8" t="n"/>
      <c r="C90" s="8" t="n"/>
      <c r="D90" s="8" t="n"/>
      <c r="E90" s="14" t="n"/>
      <c r="F90" s="15">
        <f>IF(E90="","",IF(E90&lt;1,"N1",IF(E90&lt;30,"N2",IF(E90&lt;57.5,"N3","N4"))))</f>
        <v/>
      </c>
      <c r="G90" s="14" t="n"/>
      <c r="H90" s="8" t="n"/>
      <c r="I90" s="14" t="n"/>
      <c r="J90" s="13" t="n"/>
      <c r="K90" s="13" t="n"/>
      <c r="L90" s="8" t="n"/>
      <c r="M90" s="15">
        <f>IFERROR(VLOOKUP(L90,Listas!$DK$2:$DL$250,2,FALSE),"")</f>
        <v/>
      </c>
      <c r="N90" s="14" t="n"/>
      <c r="O90" s="16" t="n"/>
      <c r="P90" s="16" t="n"/>
      <c r="Q90" s="8" t="n"/>
      <c r="S90" s="17">
        <f>IF(NOT(OR(A90&lt;&gt;"",B90&lt;&gt;"",C90&lt;&gt;"",D90&lt;&gt;"",E90&lt;&gt;"",G90&lt;&gt;"",H90&lt;&gt;"",I90&lt;&gt;"",J90&lt;&gt;"",K90&lt;&gt;"",L90&lt;&gt;"",N90&lt;&gt;"",O90&lt;&gt;"",P90&lt;&gt;"",Q90&lt;&gt;"")),"",IF(NOT(AND(OR(A90="",AND(LEN(A90)=12,ISNUMBER(--A90))),OR(B90="",COUNTIF('2. Proyectos'!$A$5:$A$54,B90)&gt;0),OR(D90="",COUNTIF(Listas!$CD$2:$CD$8,D90)&gt;0),OR(E90="",AND(ISNUMBER(E90),E90&gt;0)),OR(G90="",AND(ISNUMBER(G90),G90&gt;0)),OR(H90="",COUNTIF(Listas!$N$2:$N$3,H90)&gt;0),OR(I90="",AND(ISNUMBER(I90),I90&gt;0)),OR(J90="",AND(ISNUMBER(J90),J90&gt;=2018,J90&lt;=2025)),OR(K90="",AND(ISNUMBER(K90),K90&gt;=1,K90&lt;=12)),OR(L90="",COUNTIF(Listas!$H$2:$H$250,L90)&gt;0),OR(N90="",AND(ISNUMBER(N90),N90&gt;0)),OR(O90="",AND(ISNUMBER(O90),O90&gt;=0)),OR(P90="",COUNTIF(Listas!$BC$2:$BC$3,P90)&gt;0))),"Dato inválido",IF(NOT(AND(A90&lt;&gt;"",B90&lt;&gt;"",E90&lt;&gt;"",G90&lt;&gt;"",H90&lt;&gt;"",I90&lt;&gt;"",J90&lt;&gt;"",K90&lt;&gt;"",L90&lt;&gt;"",N90&lt;&gt;"")),"Incompleta","OK")))</f>
        <v/>
      </c>
    </row>
    <row r="91">
      <c r="A91" s="18" t="n"/>
      <c r="B91" s="6" t="n"/>
      <c r="C91" s="6" t="n"/>
      <c r="D91" s="6" t="n"/>
      <c r="E91" s="19" t="n"/>
      <c r="F91" s="15">
        <f>IF(E91="","",IF(E91&lt;1,"N1",IF(E91&lt;30,"N2",IF(E91&lt;57.5,"N3","N4"))))</f>
        <v/>
      </c>
      <c r="G91" s="19" t="n"/>
      <c r="H91" s="6" t="n"/>
      <c r="I91" s="19" t="n"/>
      <c r="J91" s="18" t="n"/>
      <c r="K91" s="18" t="n"/>
      <c r="L91" s="6" t="n"/>
      <c r="M91" s="15">
        <f>IFERROR(VLOOKUP(L91,Listas!$DK$2:$DL$250,2,FALSE),"")</f>
        <v/>
      </c>
      <c r="N91" s="19" t="n"/>
      <c r="O91" s="20" t="n"/>
      <c r="P91" s="20" t="n"/>
      <c r="Q91" s="6" t="n"/>
      <c r="S91" s="17">
        <f>IF(NOT(OR(A91&lt;&gt;"",B91&lt;&gt;"",C91&lt;&gt;"",D91&lt;&gt;"",E91&lt;&gt;"",G91&lt;&gt;"",H91&lt;&gt;"",I91&lt;&gt;"",J91&lt;&gt;"",K91&lt;&gt;"",L91&lt;&gt;"",N91&lt;&gt;"",O91&lt;&gt;"",P91&lt;&gt;"",Q91&lt;&gt;"")),"",IF(NOT(AND(OR(A91="",AND(LEN(A91)=12,ISNUMBER(--A91))),OR(B91="",COUNTIF('2. Proyectos'!$A$5:$A$54,B91)&gt;0),OR(D91="",COUNTIF(Listas!$CD$2:$CD$8,D91)&gt;0),OR(E91="",AND(ISNUMBER(E91),E91&gt;0)),OR(G91="",AND(ISNUMBER(G91),G91&gt;0)),OR(H91="",COUNTIF(Listas!$N$2:$N$3,H91)&gt;0),OR(I91="",AND(ISNUMBER(I91),I91&gt;0)),OR(J91="",AND(ISNUMBER(J91),J91&gt;=2018,J91&lt;=2025)),OR(K91="",AND(ISNUMBER(K91),K91&gt;=1,K91&lt;=12)),OR(L91="",COUNTIF(Listas!$H$2:$H$250,L91)&gt;0),OR(N91="",AND(ISNUMBER(N91),N91&gt;0)),OR(O91="",AND(ISNUMBER(O91),O91&gt;=0)),OR(P91="",COUNTIF(Listas!$BC$2:$BC$3,P91)&gt;0))),"Dato inválido",IF(NOT(AND(A91&lt;&gt;"",B91&lt;&gt;"",E91&lt;&gt;"",G91&lt;&gt;"",H91&lt;&gt;"",I91&lt;&gt;"",J91&lt;&gt;"",K91&lt;&gt;"",L91&lt;&gt;"",N91&lt;&gt;"")),"Incompleta","OK")))</f>
        <v/>
      </c>
    </row>
    <row r="92">
      <c r="A92" s="13" t="n"/>
      <c r="B92" s="8" t="n"/>
      <c r="C92" s="8" t="n"/>
      <c r="D92" s="8" t="n"/>
      <c r="E92" s="14" t="n"/>
      <c r="F92" s="15">
        <f>IF(E92="","",IF(E92&lt;1,"N1",IF(E92&lt;30,"N2",IF(E92&lt;57.5,"N3","N4"))))</f>
        <v/>
      </c>
      <c r="G92" s="14" t="n"/>
      <c r="H92" s="8" t="n"/>
      <c r="I92" s="14" t="n"/>
      <c r="J92" s="13" t="n"/>
      <c r="K92" s="13" t="n"/>
      <c r="L92" s="8" t="n"/>
      <c r="M92" s="15">
        <f>IFERROR(VLOOKUP(L92,Listas!$DK$2:$DL$250,2,FALSE),"")</f>
        <v/>
      </c>
      <c r="N92" s="14" t="n"/>
      <c r="O92" s="16" t="n"/>
      <c r="P92" s="16" t="n"/>
      <c r="Q92" s="8" t="n"/>
      <c r="S92" s="17">
        <f>IF(NOT(OR(A92&lt;&gt;"",B92&lt;&gt;"",C92&lt;&gt;"",D92&lt;&gt;"",E92&lt;&gt;"",G92&lt;&gt;"",H92&lt;&gt;"",I92&lt;&gt;"",J92&lt;&gt;"",K92&lt;&gt;"",L92&lt;&gt;"",N92&lt;&gt;"",O92&lt;&gt;"",P92&lt;&gt;"",Q92&lt;&gt;"")),"",IF(NOT(AND(OR(A92="",AND(LEN(A92)=12,ISNUMBER(--A92))),OR(B92="",COUNTIF('2. Proyectos'!$A$5:$A$54,B92)&gt;0),OR(D92="",COUNTIF(Listas!$CD$2:$CD$8,D92)&gt;0),OR(E92="",AND(ISNUMBER(E92),E92&gt;0)),OR(G92="",AND(ISNUMBER(G92),G92&gt;0)),OR(H92="",COUNTIF(Listas!$N$2:$N$3,H92)&gt;0),OR(I92="",AND(ISNUMBER(I92),I92&gt;0)),OR(J92="",AND(ISNUMBER(J92),J92&gt;=2018,J92&lt;=2025)),OR(K92="",AND(ISNUMBER(K92),K92&gt;=1,K92&lt;=12)),OR(L92="",COUNTIF(Listas!$H$2:$H$250,L92)&gt;0),OR(N92="",AND(ISNUMBER(N92),N92&gt;0)),OR(O92="",AND(ISNUMBER(O92),O92&gt;=0)),OR(P92="",COUNTIF(Listas!$BC$2:$BC$3,P92)&gt;0))),"Dato inválido",IF(NOT(AND(A92&lt;&gt;"",B92&lt;&gt;"",E92&lt;&gt;"",G92&lt;&gt;"",H92&lt;&gt;"",I92&lt;&gt;"",J92&lt;&gt;"",K92&lt;&gt;"",L92&lt;&gt;"",N92&lt;&gt;"")),"Incompleta","OK")))</f>
        <v/>
      </c>
    </row>
    <row r="93">
      <c r="A93" s="18" t="n"/>
      <c r="B93" s="6" t="n"/>
      <c r="C93" s="6" t="n"/>
      <c r="D93" s="6" t="n"/>
      <c r="E93" s="19" t="n"/>
      <c r="F93" s="15">
        <f>IF(E93="","",IF(E93&lt;1,"N1",IF(E93&lt;30,"N2",IF(E93&lt;57.5,"N3","N4"))))</f>
        <v/>
      </c>
      <c r="G93" s="19" t="n"/>
      <c r="H93" s="6" t="n"/>
      <c r="I93" s="19" t="n"/>
      <c r="J93" s="18" t="n"/>
      <c r="K93" s="18" t="n"/>
      <c r="L93" s="6" t="n"/>
      <c r="M93" s="15">
        <f>IFERROR(VLOOKUP(L93,Listas!$DK$2:$DL$250,2,FALSE),"")</f>
        <v/>
      </c>
      <c r="N93" s="19" t="n"/>
      <c r="O93" s="20" t="n"/>
      <c r="P93" s="20" t="n"/>
      <c r="Q93" s="6" t="n"/>
      <c r="S93" s="17">
        <f>IF(NOT(OR(A93&lt;&gt;"",B93&lt;&gt;"",C93&lt;&gt;"",D93&lt;&gt;"",E93&lt;&gt;"",G93&lt;&gt;"",H93&lt;&gt;"",I93&lt;&gt;"",J93&lt;&gt;"",K93&lt;&gt;"",L93&lt;&gt;"",N93&lt;&gt;"",O93&lt;&gt;"",P93&lt;&gt;"",Q93&lt;&gt;"")),"",IF(NOT(AND(OR(A93="",AND(LEN(A93)=12,ISNUMBER(--A93))),OR(B93="",COUNTIF('2. Proyectos'!$A$5:$A$54,B93)&gt;0),OR(D93="",COUNTIF(Listas!$CD$2:$CD$8,D93)&gt;0),OR(E93="",AND(ISNUMBER(E93),E93&gt;0)),OR(G93="",AND(ISNUMBER(G93),G93&gt;0)),OR(H93="",COUNTIF(Listas!$N$2:$N$3,H93)&gt;0),OR(I93="",AND(ISNUMBER(I93),I93&gt;0)),OR(J93="",AND(ISNUMBER(J93),J93&gt;=2018,J93&lt;=2025)),OR(K93="",AND(ISNUMBER(K93),K93&gt;=1,K93&lt;=12)),OR(L93="",COUNTIF(Listas!$H$2:$H$250,L93)&gt;0),OR(N93="",AND(ISNUMBER(N93),N93&gt;0)),OR(O93="",AND(ISNUMBER(O93),O93&gt;=0)),OR(P93="",COUNTIF(Listas!$BC$2:$BC$3,P93)&gt;0))),"Dato inválido",IF(NOT(AND(A93&lt;&gt;"",B93&lt;&gt;"",E93&lt;&gt;"",G93&lt;&gt;"",H93&lt;&gt;"",I93&lt;&gt;"",J93&lt;&gt;"",K93&lt;&gt;"",L93&lt;&gt;"",N93&lt;&gt;"")),"Incompleta","OK")))</f>
        <v/>
      </c>
    </row>
    <row r="94">
      <c r="A94" s="13" t="n"/>
      <c r="B94" s="8" t="n"/>
      <c r="C94" s="8" t="n"/>
      <c r="D94" s="8" t="n"/>
      <c r="E94" s="14" t="n"/>
      <c r="F94" s="15">
        <f>IF(E94="","",IF(E94&lt;1,"N1",IF(E94&lt;30,"N2",IF(E94&lt;57.5,"N3","N4"))))</f>
        <v/>
      </c>
      <c r="G94" s="14" t="n"/>
      <c r="H94" s="8" t="n"/>
      <c r="I94" s="14" t="n"/>
      <c r="J94" s="13" t="n"/>
      <c r="K94" s="13" t="n"/>
      <c r="L94" s="8" t="n"/>
      <c r="M94" s="15">
        <f>IFERROR(VLOOKUP(L94,Listas!$DK$2:$DL$250,2,FALSE),"")</f>
        <v/>
      </c>
      <c r="N94" s="14" t="n"/>
      <c r="O94" s="16" t="n"/>
      <c r="P94" s="16" t="n"/>
      <c r="Q94" s="8" t="n"/>
      <c r="S94" s="17">
        <f>IF(NOT(OR(A94&lt;&gt;"",B94&lt;&gt;"",C94&lt;&gt;"",D94&lt;&gt;"",E94&lt;&gt;"",G94&lt;&gt;"",H94&lt;&gt;"",I94&lt;&gt;"",J94&lt;&gt;"",K94&lt;&gt;"",L94&lt;&gt;"",N94&lt;&gt;"",O94&lt;&gt;"",P94&lt;&gt;"",Q94&lt;&gt;"")),"",IF(NOT(AND(OR(A94="",AND(LEN(A94)=12,ISNUMBER(--A94))),OR(B94="",COUNTIF('2. Proyectos'!$A$5:$A$54,B94)&gt;0),OR(D94="",COUNTIF(Listas!$CD$2:$CD$8,D94)&gt;0),OR(E94="",AND(ISNUMBER(E94),E94&gt;0)),OR(G94="",AND(ISNUMBER(G94),G94&gt;0)),OR(H94="",COUNTIF(Listas!$N$2:$N$3,H94)&gt;0),OR(I94="",AND(ISNUMBER(I94),I94&gt;0)),OR(J94="",AND(ISNUMBER(J94),J94&gt;=2018,J94&lt;=2025)),OR(K94="",AND(ISNUMBER(K94),K94&gt;=1,K94&lt;=12)),OR(L94="",COUNTIF(Listas!$H$2:$H$250,L94)&gt;0),OR(N94="",AND(ISNUMBER(N94),N94&gt;0)),OR(O94="",AND(ISNUMBER(O94),O94&gt;=0)),OR(P94="",COUNTIF(Listas!$BC$2:$BC$3,P94)&gt;0))),"Dato inválido",IF(NOT(AND(A94&lt;&gt;"",B94&lt;&gt;"",E94&lt;&gt;"",G94&lt;&gt;"",H94&lt;&gt;"",I94&lt;&gt;"",J94&lt;&gt;"",K94&lt;&gt;"",L94&lt;&gt;"",N94&lt;&gt;"")),"Incompleta","OK")))</f>
        <v/>
      </c>
    </row>
    <row r="95">
      <c r="A95" s="18" t="n"/>
      <c r="B95" s="6" t="n"/>
      <c r="C95" s="6" t="n"/>
      <c r="D95" s="6" t="n"/>
      <c r="E95" s="19" t="n"/>
      <c r="F95" s="15">
        <f>IF(E95="","",IF(E95&lt;1,"N1",IF(E95&lt;30,"N2",IF(E95&lt;57.5,"N3","N4"))))</f>
        <v/>
      </c>
      <c r="G95" s="19" t="n"/>
      <c r="H95" s="6" t="n"/>
      <c r="I95" s="19" t="n"/>
      <c r="J95" s="18" t="n"/>
      <c r="K95" s="18" t="n"/>
      <c r="L95" s="6" t="n"/>
      <c r="M95" s="15">
        <f>IFERROR(VLOOKUP(L95,Listas!$DK$2:$DL$250,2,FALSE),"")</f>
        <v/>
      </c>
      <c r="N95" s="19" t="n"/>
      <c r="O95" s="20" t="n"/>
      <c r="P95" s="20" t="n"/>
      <c r="Q95" s="6" t="n"/>
      <c r="S95" s="17">
        <f>IF(NOT(OR(A95&lt;&gt;"",B95&lt;&gt;"",C95&lt;&gt;"",D95&lt;&gt;"",E95&lt;&gt;"",G95&lt;&gt;"",H95&lt;&gt;"",I95&lt;&gt;"",J95&lt;&gt;"",K95&lt;&gt;"",L95&lt;&gt;"",N95&lt;&gt;"",O95&lt;&gt;"",P95&lt;&gt;"",Q95&lt;&gt;"")),"",IF(NOT(AND(OR(A95="",AND(LEN(A95)=12,ISNUMBER(--A95))),OR(B95="",COUNTIF('2. Proyectos'!$A$5:$A$54,B95)&gt;0),OR(D95="",COUNTIF(Listas!$CD$2:$CD$8,D95)&gt;0),OR(E95="",AND(ISNUMBER(E95),E95&gt;0)),OR(G95="",AND(ISNUMBER(G95),G95&gt;0)),OR(H95="",COUNTIF(Listas!$N$2:$N$3,H95)&gt;0),OR(I95="",AND(ISNUMBER(I95),I95&gt;0)),OR(J95="",AND(ISNUMBER(J95),J95&gt;=2018,J95&lt;=2025)),OR(K95="",AND(ISNUMBER(K95),K95&gt;=1,K95&lt;=12)),OR(L95="",COUNTIF(Listas!$H$2:$H$250,L95)&gt;0),OR(N95="",AND(ISNUMBER(N95),N95&gt;0)),OR(O95="",AND(ISNUMBER(O95),O95&gt;=0)),OR(P95="",COUNTIF(Listas!$BC$2:$BC$3,P95)&gt;0))),"Dato inválido",IF(NOT(AND(A95&lt;&gt;"",B95&lt;&gt;"",E95&lt;&gt;"",G95&lt;&gt;"",H95&lt;&gt;"",I95&lt;&gt;"",J95&lt;&gt;"",K95&lt;&gt;"",L95&lt;&gt;"",N95&lt;&gt;"")),"Incompleta","OK")))</f>
        <v/>
      </c>
    </row>
    <row r="96">
      <c r="A96" s="13" t="n"/>
      <c r="B96" s="8" t="n"/>
      <c r="C96" s="8" t="n"/>
      <c r="D96" s="8" t="n"/>
      <c r="E96" s="14" t="n"/>
      <c r="F96" s="15">
        <f>IF(E96="","",IF(E96&lt;1,"N1",IF(E96&lt;30,"N2",IF(E96&lt;57.5,"N3","N4"))))</f>
        <v/>
      </c>
      <c r="G96" s="14" t="n"/>
      <c r="H96" s="8" t="n"/>
      <c r="I96" s="14" t="n"/>
      <c r="J96" s="13" t="n"/>
      <c r="K96" s="13" t="n"/>
      <c r="L96" s="8" t="n"/>
      <c r="M96" s="15">
        <f>IFERROR(VLOOKUP(L96,Listas!$DK$2:$DL$250,2,FALSE),"")</f>
        <v/>
      </c>
      <c r="N96" s="14" t="n"/>
      <c r="O96" s="16" t="n"/>
      <c r="P96" s="16" t="n"/>
      <c r="Q96" s="8" t="n"/>
      <c r="S96" s="17">
        <f>IF(NOT(OR(A96&lt;&gt;"",B96&lt;&gt;"",C96&lt;&gt;"",D96&lt;&gt;"",E96&lt;&gt;"",G96&lt;&gt;"",H96&lt;&gt;"",I96&lt;&gt;"",J96&lt;&gt;"",K96&lt;&gt;"",L96&lt;&gt;"",N96&lt;&gt;"",O96&lt;&gt;"",P96&lt;&gt;"",Q96&lt;&gt;"")),"",IF(NOT(AND(OR(A96="",AND(LEN(A96)=12,ISNUMBER(--A96))),OR(B96="",COUNTIF('2. Proyectos'!$A$5:$A$54,B96)&gt;0),OR(D96="",COUNTIF(Listas!$CD$2:$CD$8,D96)&gt;0),OR(E96="",AND(ISNUMBER(E96),E96&gt;0)),OR(G96="",AND(ISNUMBER(G96),G96&gt;0)),OR(H96="",COUNTIF(Listas!$N$2:$N$3,H96)&gt;0),OR(I96="",AND(ISNUMBER(I96),I96&gt;0)),OR(J96="",AND(ISNUMBER(J96),J96&gt;=2018,J96&lt;=2025)),OR(K96="",AND(ISNUMBER(K96),K96&gt;=1,K96&lt;=12)),OR(L96="",COUNTIF(Listas!$H$2:$H$250,L96)&gt;0),OR(N96="",AND(ISNUMBER(N96),N96&gt;0)),OR(O96="",AND(ISNUMBER(O96),O96&gt;=0)),OR(P96="",COUNTIF(Listas!$BC$2:$BC$3,P96)&gt;0))),"Dato inválido",IF(NOT(AND(A96&lt;&gt;"",B96&lt;&gt;"",E96&lt;&gt;"",G96&lt;&gt;"",H96&lt;&gt;"",I96&lt;&gt;"",J96&lt;&gt;"",K96&lt;&gt;"",L96&lt;&gt;"",N96&lt;&gt;"")),"Incompleta","OK")))</f>
        <v/>
      </c>
    </row>
    <row r="97">
      <c r="A97" s="18" t="n"/>
      <c r="B97" s="6" t="n"/>
      <c r="C97" s="6" t="n"/>
      <c r="D97" s="6" t="n"/>
      <c r="E97" s="19" t="n"/>
      <c r="F97" s="15">
        <f>IF(E97="","",IF(E97&lt;1,"N1",IF(E97&lt;30,"N2",IF(E97&lt;57.5,"N3","N4"))))</f>
        <v/>
      </c>
      <c r="G97" s="19" t="n"/>
      <c r="H97" s="6" t="n"/>
      <c r="I97" s="19" t="n"/>
      <c r="J97" s="18" t="n"/>
      <c r="K97" s="18" t="n"/>
      <c r="L97" s="6" t="n"/>
      <c r="M97" s="15">
        <f>IFERROR(VLOOKUP(L97,Listas!$DK$2:$DL$250,2,FALSE),"")</f>
        <v/>
      </c>
      <c r="N97" s="19" t="n"/>
      <c r="O97" s="20" t="n"/>
      <c r="P97" s="20" t="n"/>
      <c r="Q97" s="6" t="n"/>
      <c r="S97" s="17">
        <f>IF(NOT(OR(A97&lt;&gt;"",B97&lt;&gt;"",C97&lt;&gt;"",D97&lt;&gt;"",E97&lt;&gt;"",G97&lt;&gt;"",H97&lt;&gt;"",I97&lt;&gt;"",J97&lt;&gt;"",K97&lt;&gt;"",L97&lt;&gt;"",N97&lt;&gt;"",O97&lt;&gt;"",P97&lt;&gt;"",Q97&lt;&gt;"")),"",IF(NOT(AND(OR(A97="",AND(LEN(A97)=12,ISNUMBER(--A97))),OR(B97="",COUNTIF('2. Proyectos'!$A$5:$A$54,B97)&gt;0),OR(D97="",COUNTIF(Listas!$CD$2:$CD$8,D97)&gt;0),OR(E97="",AND(ISNUMBER(E97),E97&gt;0)),OR(G97="",AND(ISNUMBER(G97),G97&gt;0)),OR(H97="",COUNTIF(Listas!$N$2:$N$3,H97)&gt;0),OR(I97="",AND(ISNUMBER(I97),I97&gt;0)),OR(J97="",AND(ISNUMBER(J97),J97&gt;=2018,J97&lt;=2025)),OR(K97="",AND(ISNUMBER(K97),K97&gt;=1,K97&lt;=12)),OR(L97="",COUNTIF(Listas!$H$2:$H$250,L97)&gt;0),OR(N97="",AND(ISNUMBER(N97),N97&gt;0)),OR(O97="",AND(ISNUMBER(O97),O97&gt;=0)),OR(P97="",COUNTIF(Listas!$BC$2:$BC$3,P97)&gt;0))),"Dato inválido",IF(NOT(AND(A97&lt;&gt;"",B97&lt;&gt;"",E97&lt;&gt;"",G97&lt;&gt;"",H97&lt;&gt;"",I97&lt;&gt;"",J97&lt;&gt;"",K97&lt;&gt;"",L97&lt;&gt;"",N97&lt;&gt;"")),"Incompleta","OK")))</f>
        <v/>
      </c>
    </row>
    <row r="98">
      <c r="A98" s="13" t="n"/>
      <c r="B98" s="8" t="n"/>
      <c r="C98" s="8" t="n"/>
      <c r="D98" s="8" t="n"/>
      <c r="E98" s="14" t="n"/>
      <c r="F98" s="15">
        <f>IF(E98="","",IF(E98&lt;1,"N1",IF(E98&lt;30,"N2",IF(E98&lt;57.5,"N3","N4"))))</f>
        <v/>
      </c>
      <c r="G98" s="14" t="n"/>
      <c r="H98" s="8" t="n"/>
      <c r="I98" s="14" t="n"/>
      <c r="J98" s="13" t="n"/>
      <c r="K98" s="13" t="n"/>
      <c r="L98" s="8" t="n"/>
      <c r="M98" s="15">
        <f>IFERROR(VLOOKUP(L98,Listas!$DK$2:$DL$250,2,FALSE),"")</f>
        <v/>
      </c>
      <c r="N98" s="14" t="n"/>
      <c r="O98" s="16" t="n"/>
      <c r="P98" s="16" t="n"/>
      <c r="Q98" s="8" t="n"/>
      <c r="S98" s="17">
        <f>IF(NOT(OR(A98&lt;&gt;"",B98&lt;&gt;"",C98&lt;&gt;"",D98&lt;&gt;"",E98&lt;&gt;"",G98&lt;&gt;"",H98&lt;&gt;"",I98&lt;&gt;"",J98&lt;&gt;"",K98&lt;&gt;"",L98&lt;&gt;"",N98&lt;&gt;"",O98&lt;&gt;"",P98&lt;&gt;"",Q98&lt;&gt;"")),"",IF(NOT(AND(OR(A98="",AND(LEN(A98)=12,ISNUMBER(--A98))),OR(B98="",COUNTIF('2. Proyectos'!$A$5:$A$54,B98)&gt;0),OR(D98="",COUNTIF(Listas!$CD$2:$CD$8,D98)&gt;0),OR(E98="",AND(ISNUMBER(E98),E98&gt;0)),OR(G98="",AND(ISNUMBER(G98),G98&gt;0)),OR(H98="",COUNTIF(Listas!$N$2:$N$3,H98)&gt;0),OR(I98="",AND(ISNUMBER(I98),I98&gt;0)),OR(J98="",AND(ISNUMBER(J98),J98&gt;=2018,J98&lt;=2025)),OR(K98="",AND(ISNUMBER(K98),K98&gt;=1,K98&lt;=12)),OR(L98="",COUNTIF(Listas!$H$2:$H$250,L98)&gt;0),OR(N98="",AND(ISNUMBER(N98),N98&gt;0)),OR(O98="",AND(ISNUMBER(O98),O98&gt;=0)),OR(P98="",COUNTIF(Listas!$BC$2:$BC$3,P98)&gt;0))),"Dato inválido",IF(NOT(AND(A98&lt;&gt;"",B98&lt;&gt;"",E98&lt;&gt;"",G98&lt;&gt;"",H98&lt;&gt;"",I98&lt;&gt;"",J98&lt;&gt;"",K98&lt;&gt;"",L98&lt;&gt;"",N98&lt;&gt;"")),"Incompleta","OK")))</f>
        <v/>
      </c>
    </row>
    <row r="99">
      <c r="A99" s="18" t="n"/>
      <c r="B99" s="6" t="n"/>
      <c r="C99" s="6" t="n"/>
      <c r="D99" s="6" t="n"/>
      <c r="E99" s="19" t="n"/>
      <c r="F99" s="15">
        <f>IF(E99="","",IF(E99&lt;1,"N1",IF(E99&lt;30,"N2",IF(E99&lt;57.5,"N3","N4"))))</f>
        <v/>
      </c>
      <c r="G99" s="19" t="n"/>
      <c r="H99" s="6" t="n"/>
      <c r="I99" s="19" t="n"/>
      <c r="J99" s="18" t="n"/>
      <c r="K99" s="18" t="n"/>
      <c r="L99" s="6" t="n"/>
      <c r="M99" s="15">
        <f>IFERROR(VLOOKUP(L99,Listas!$DK$2:$DL$250,2,FALSE),"")</f>
        <v/>
      </c>
      <c r="N99" s="19" t="n"/>
      <c r="O99" s="20" t="n"/>
      <c r="P99" s="20" t="n"/>
      <c r="Q99" s="6" t="n"/>
      <c r="S99" s="17">
        <f>IF(NOT(OR(A99&lt;&gt;"",B99&lt;&gt;"",C99&lt;&gt;"",D99&lt;&gt;"",E99&lt;&gt;"",G99&lt;&gt;"",H99&lt;&gt;"",I99&lt;&gt;"",J99&lt;&gt;"",K99&lt;&gt;"",L99&lt;&gt;"",N99&lt;&gt;"",O99&lt;&gt;"",P99&lt;&gt;"",Q99&lt;&gt;"")),"",IF(NOT(AND(OR(A99="",AND(LEN(A99)=12,ISNUMBER(--A99))),OR(B99="",COUNTIF('2. Proyectos'!$A$5:$A$54,B99)&gt;0),OR(D99="",COUNTIF(Listas!$CD$2:$CD$8,D99)&gt;0),OR(E99="",AND(ISNUMBER(E99),E99&gt;0)),OR(G99="",AND(ISNUMBER(G99),G99&gt;0)),OR(H99="",COUNTIF(Listas!$N$2:$N$3,H99)&gt;0),OR(I99="",AND(ISNUMBER(I99),I99&gt;0)),OR(J99="",AND(ISNUMBER(J99),J99&gt;=2018,J99&lt;=2025)),OR(K99="",AND(ISNUMBER(K99),K99&gt;=1,K99&lt;=12)),OR(L99="",COUNTIF(Listas!$H$2:$H$250,L99)&gt;0),OR(N99="",AND(ISNUMBER(N99),N99&gt;0)),OR(O99="",AND(ISNUMBER(O99),O99&gt;=0)),OR(P99="",COUNTIF(Listas!$BC$2:$BC$3,P99)&gt;0))),"Dato inválido",IF(NOT(AND(A99&lt;&gt;"",B99&lt;&gt;"",E99&lt;&gt;"",G99&lt;&gt;"",H99&lt;&gt;"",I99&lt;&gt;"",J99&lt;&gt;"",K99&lt;&gt;"",L99&lt;&gt;"",N99&lt;&gt;"")),"Incompleta","OK")))</f>
        <v/>
      </c>
    </row>
    <row r="100">
      <c r="A100" s="13" t="n"/>
      <c r="B100" s="8" t="n"/>
      <c r="C100" s="8" t="n"/>
      <c r="D100" s="8" t="n"/>
      <c r="E100" s="14" t="n"/>
      <c r="F100" s="15">
        <f>IF(E100="","",IF(E100&lt;1,"N1",IF(E100&lt;30,"N2",IF(E100&lt;57.5,"N3","N4"))))</f>
        <v/>
      </c>
      <c r="G100" s="14" t="n"/>
      <c r="H100" s="8" t="n"/>
      <c r="I100" s="14" t="n"/>
      <c r="J100" s="13" t="n"/>
      <c r="K100" s="13" t="n"/>
      <c r="L100" s="8" t="n"/>
      <c r="M100" s="15">
        <f>IFERROR(VLOOKUP(L100,Listas!$DK$2:$DL$250,2,FALSE),"")</f>
        <v/>
      </c>
      <c r="N100" s="14" t="n"/>
      <c r="O100" s="16" t="n"/>
      <c r="P100" s="16" t="n"/>
      <c r="Q100" s="8" t="n"/>
      <c r="S100" s="17">
        <f>IF(NOT(OR(A100&lt;&gt;"",B100&lt;&gt;"",C100&lt;&gt;"",D100&lt;&gt;"",E100&lt;&gt;"",G100&lt;&gt;"",H100&lt;&gt;"",I100&lt;&gt;"",J100&lt;&gt;"",K100&lt;&gt;"",L100&lt;&gt;"",N100&lt;&gt;"",O100&lt;&gt;"",P100&lt;&gt;"",Q100&lt;&gt;"")),"",IF(NOT(AND(OR(A100="",AND(LEN(A100)=12,ISNUMBER(--A100))),OR(B100="",COUNTIF('2. Proyectos'!$A$5:$A$54,B100)&gt;0),OR(D100="",COUNTIF(Listas!$CD$2:$CD$8,D100)&gt;0),OR(E100="",AND(ISNUMBER(E100),E100&gt;0)),OR(G100="",AND(ISNUMBER(G100),G100&gt;0)),OR(H100="",COUNTIF(Listas!$N$2:$N$3,H100)&gt;0),OR(I100="",AND(ISNUMBER(I100),I100&gt;0)),OR(J100="",AND(ISNUMBER(J100),J100&gt;=2018,J100&lt;=2025)),OR(K100="",AND(ISNUMBER(K100),K100&gt;=1,K100&lt;=12)),OR(L100="",COUNTIF(Listas!$H$2:$H$250,L100)&gt;0),OR(N100="",AND(ISNUMBER(N100),N100&gt;0)),OR(O100="",AND(ISNUMBER(O100),O100&gt;=0)),OR(P100="",COUNTIF(Listas!$BC$2:$BC$3,P100)&gt;0))),"Dato inválido",IF(NOT(AND(A100&lt;&gt;"",B100&lt;&gt;"",E100&lt;&gt;"",G100&lt;&gt;"",H100&lt;&gt;"",I100&lt;&gt;"",J100&lt;&gt;"",K100&lt;&gt;"",L100&lt;&gt;"",N100&lt;&gt;"")),"Incompleta","OK")))</f>
        <v/>
      </c>
    </row>
    <row r="101">
      <c r="A101" s="18" t="n"/>
      <c r="B101" s="6" t="n"/>
      <c r="C101" s="6" t="n"/>
      <c r="D101" s="6" t="n"/>
      <c r="E101" s="19" t="n"/>
      <c r="F101" s="15">
        <f>IF(E101="","",IF(E101&lt;1,"N1",IF(E101&lt;30,"N2",IF(E101&lt;57.5,"N3","N4"))))</f>
        <v/>
      </c>
      <c r="G101" s="19" t="n"/>
      <c r="H101" s="6" t="n"/>
      <c r="I101" s="19" t="n"/>
      <c r="J101" s="18" t="n"/>
      <c r="K101" s="18" t="n"/>
      <c r="L101" s="6" t="n"/>
      <c r="M101" s="15">
        <f>IFERROR(VLOOKUP(L101,Listas!$DK$2:$DL$250,2,FALSE),"")</f>
        <v/>
      </c>
      <c r="N101" s="19" t="n"/>
      <c r="O101" s="20" t="n"/>
      <c r="P101" s="20" t="n"/>
      <c r="Q101" s="6" t="n"/>
      <c r="S101" s="17">
        <f>IF(NOT(OR(A101&lt;&gt;"",B101&lt;&gt;"",C101&lt;&gt;"",D101&lt;&gt;"",E101&lt;&gt;"",G101&lt;&gt;"",H101&lt;&gt;"",I101&lt;&gt;"",J101&lt;&gt;"",K101&lt;&gt;"",L101&lt;&gt;"",N101&lt;&gt;"",O101&lt;&gt;"",P101&lt;&gt;"",Q101&lt;&gt;"")),"",IF(NOT(AND(OR(A101="",AND(LEN(A101)=12,ISNUMBER(--A101))),OR(B101="",COUNTIF('2. Proyectos'!$A$5:$A$54,B101)&gt;0),OR(D101="",COUNTIF(Listas!$CD$2:$CD$8,D101)&gt;0),OR(E101="",AND(ISNUMBER(E101),E101&gt;0)),OR(G101="",AND(ISNUMBER(G101),G101&gt;0)),OR(H101="",COUNTIF(Listas!$N$2:$N$3,H101)&gt;0),OR(I101="",AND(ISNUMBER(I101),I101&gt;0)),OR(J101="",AND(ISNUMBER(J101),J101&gt;=2018,J101&lt;=2025)),OR(K101="",AND(ISNUMBER(K101),K101&gt;=1,K101&lt;=12)),OR(L101="",COUNTIF(Listas!$H$2:$H$250,L101)&gt;0),OR(N101="",AND(ISNUMBER(N101),N101&gt;0)),OR(O101="",AND(ISNUMBER(O101),O101&gt;=0)),OR(P101="",COUNTIF(Listas!$BC$2:$BC$3,P101)&gt;0))),"Dato inválido",IF(NOT(AND(A101&lt;&gt;"",B101&lt;&gt;"",E101&lt;&gt;"",G101&lt;&gt;"",H101&lt;&gt;"",I101&lt;&gt;"",J101&lt;&gt;"",K101&lt;&gt;"",L101&lt;&gt;"",N101&lt;&gt;"")),"Incompleta","OK")))</f>
        <v/>
      </c>
    </row>
    <row r="102">
      <c r="A102" s="13" t="n"/>
      <c r="B102" s="8" t="n"/>
      <c r="C102" s="8" t="n"/>
      <c r="D102" s="8" t="n"/>
      <c r="E102" s="14" t="n"/>
      <c r="F102" s="15">
        <f>IF(E102="","",IF(E102&lt;1,"N1",IF(E102&lt;30,"N2",IF(E102&lt;57.5,"N3","N4"))))</f>
        <v/>
      </c>
      <c r="G102" s="14" t="n"/>
      <c r="H102" s="8" t="n"/>
      <c r="I102" s="14" t="n"/>
      <c r="J102" s="13" t="n"/>
      <c r="K102" s="13" t="n"/>
      <c r="L102" s="8" t="n"/>
      <c r="M102" s="15">
        <f>IFERROR(VLOOKUP(L102,Listas!$DK$2:$DL$250,2,FALSE),"")</f>
        <v/>
      </c>
      <c r="N102" s="14" t="n"/>
      <c r="O102" s="16" t="n"/>
      <c r="P102" s="16" t="n"/>
      <c r="Q102" s="8" t="n"/>
      <c r="S102" s="17">
        <f>IF(NOT(OR(A102&lt;&gt;"",B102&lt;&gt;"",C102&lt;&gt;"",D102&lt;&gt;"",E102&lt;&gt;"",G102&lt;&gt;"",H102&lt;&gt;"",I102&lt;&gt;"",J102&lt;&gt;"",K102&lt;&gt;"",L102&lt;&gt;"",N102&lt;&gt;"",O102&lt;&gt;"",P102&lt;&gt;"",Q102&lt;&gt;"")),"",IF(NOT(AND(OR(A102="",AND(LEN(A102)=12,ISNUMBER(--A102))),OR(B102="",COUNTIF('2. Proyectos'!$A$5:$A$54,B102)&gt;0),OR(D102="",COUNTIF(Listas!$CD$2:$CD$8,D102)&gt;0),OR(E102="",AND(ISNUMBER(E102),E102&gt;0)),OR(G102="",AND(ISNUMBER(G102),G102&gt;0)),OR(H102="",COUNTIF(Listas!$N$2:$N$3,H102)&gt;0),OR(I102="",AND(ISNUMBER(I102),I102&gt;0)),OR(J102="",AND(ISNUMBER(J102),J102&gt;=2018,J102&lt;=2025)),OR(K102="",AND(ISNUMBER(K102),K102&gt;=1,K102&lt;=12)),OR(L102="",COUNTIF(Listas!$H$2:$H$250,L102)&gt;0),OR(N102="",AND(ISNUMBER(N102),N102&gt;0)),OR(O102="",AND(ISNUMBER(O102),O102&gt;=0)),OR(P102="",COUNTIF(Listas!$BC$2:$BC$3,P102)&gt;0))),"Dato inválido",IF(NOT(AND(A102&lt;&gt;"",B102&lt;&gt;"",E102&lt;&gt;"",G102&lt;&gt;"",H102&lt;&gt;"",I102&lt;&gt;"",J102&lt;&gt;"",K102&lt;&gt;"",L102&lt;&gt;"",N102&lt;&gt;"")),"Incompleta","OK")))</f>
        <v/>
      </c>
    </row>
    <row r="103">
      <c r="A103" s="18" t="n"/>
      <c r="B103" s="6" t="n"/>
      <c r="C103" s="6" t="n"/>
      <c r="D103" s="6" t="n"/>
      <c r="E103" s="19" t="n"/>
      <c r="F103" s="15">
        <f>IF(E103="","",IF(E103&lt;1,"N1",IF(E103&lt;30,"N2",IF(E103&lt;57.5,"N3","N4"))))</f>
        <v/>
      </c>
      <c r="G103" s="19" t="n"/>
      <c r="H103" s="6" t="n"/>
      <c r="I103" s="19" t="n"/>
      <c r="J103" s="18" t="n"/>
      <c r="K103" s="18" t="n"/>
      <c r="L103" s="6" t="n"/>
      <c r="M103" s="15">
        <f>IFERROR(VLOOKUP(L103,Listas!$DK$2:$DL$250,2,FALSE),"")</f>
        <v/>
      </c>
      <c r="N103" s="19" t="n"/>
      <c r="O103" s="20" t="n"/>
      <c r="P103" s="20" t="n"/>
      <c r="Q103" s="6" t="n"/>
      <c r="S103" s="17">
        <f>IF(NOT(OR(A103&lt;&gt;"",B103&lt;&gt;"",C103&lt;&gt;"",D103&lt;&gt;"",E103&lt;&gt;"",G103&lt;&gt;"",H103&lt;&gt;"",I103&lt;&gt;"",J103&lt;&gt;"",K103&lt;&gt;"",L103&lt;&gt;"",N103&lt;&gt;"",O103&lt;&gt;"",P103&lt;&gt;"",Q103&lt;&gt;"")),"",IF(NOT(AND(OR(A103="",AND(LEN(A103)=12,ISNUMBER(--A103))),OR(B103="",COUNTIF('2. Proyectos'!$A$5:$A$54,B103)&gt;0),OR(D103="",COUNTIF(Listas!$CD$2:$CD$8,D103)&gt;0),OR(E103="",AND(ISNUMBER(E103),E103&gt;0)),OR(G103="",AND(ISNUMBER(G103),G103&gt;0)),OR(H103="",COUNTIF(Listas!$N$2:$N$3,H103)&gt;0),OR(I103="",AND(ISNUMBER(I103),I103&gt;0)),OR(J103="",AND(ISNUMBER(J103),J103&gt;=2018,J103&lt;=2025)),OR(K103="",AND(ISNUMBER(K103),K103&gt;=1,K103&lt;=12)),OR(L103="",COUNTIF(Listas!$H$2:$H$250,L103)&gt;0),OR(N103="",AND(ISNUMBER(N103),N103&gt;0)),OR(O103="",AND(ISNUMBER(O103),O103&gt;=0)),OR(P103="",COUNTIF(Listas!$BC$2:$BC$3,P103)&gt;0))),"Dato inválido",IF(NOT(AND(A103&lt;&gt;"",B103&lt;&gt;"",E103&lt;&gt;"",G103&lt;&gt;"",H103&lt;&gt;"",I103&lt;&gt;"",J103&lt;&gt;"",K103&lt;&gt;"",L103&lt;&gt;"",N103&lt;&gt;"")),"Incompleta","OK")))</f>
        <v/>
      </c>
    </row>
    <row r="104">
      <c r="A104" s="13" t="n"/>
      <c r="B104" s="8" t="n"/>
      <c r="C104" s="8" t="n"/>
      <c r="D104" s="8" t="n"/>
      <c r="E104" s="14" t="n"/>
      <c r="F104" s="15">
        <f>IF(E104="","",IF(E104&lt;1,"N1",IF(E104&lt;30,"N2",IF(E104&lt;57.5,"N3","N4"))))</f>
        <v/>
      </c>
      <c r="G104" s="14" t="n"/>
      <c r="H104" s="8" t="n"/>
      <c r="I104" s="14" t="n"/>
      <c r="J104" s="13" t="n"/>
      <c r="K104" s="13" t="n"/>
      <c r="L104" s="8" t="n"/>
      <c r="M104" s="15">
        <f>IFERROR(VLOOKUP(L104,Listas!$DK$2:$DL$250,2,FALSE),"")</f>
        <v/>
      </c>
      <c r="N104" s="14" t="n"/>
      <c r="O104" s="16" t="n"/>
      <c r="P104" s="16" t="n"/>
      <c r="Q104" s="8" t="n"/>
      <c r="S104" s="17">
        <f>IF(NOT(OR(A104&lt;&gt;"",B104&lt;&gt;"",C104&lt;&gt;"",D104&lt;&gt;"",E104&lt;&gt;"",G104&lt;&gt;"",H104&lt;&gt;"",I104&lt;&gt;"",J104&lt;&gt;"",K104&lt;&gt;"",L104&lt;&gt;"",N104&lt;&gt;"",O104&lt;&gt;"",P104&lt;&gt;"",Q104&lt;&gt;"")),"",IF(NOT(AND(OR(A104="",AND(LEN(A104)=12,ISNUMBER(--A104))),OR(B104="",COUNTIF('2. Proyectos'!$A$5:$A$54,B104)&gt;0),OR(D104="",COUNTIF(Listas!$CD$2:$CD$8,D104)&gt;0),OR(E104="",AND(ISNUMBER(E104),E104&gt;0)),OR(G104="",AND(ISNUMBER(G104),G104&gt;0)),OR(H104="",COUNTIF(Listas!$N$2:$N$3,H104)&gt;0),OR(I104="",AND(ISNUMBER(I104),I104&gt;0)),OR(J104="",AND(ISNUMBER(J104),J104&gt;=2018,J104&lt;=2025)),OR(K104="",AND(ISNUMBER(K104),K104&gt;=1,K104&lt;=12)),OR(L104="",COUNTIF(Listas!$H$2:$H$250,L104)&gt;0),OR(N104="",AND(ISNUMBER(N104),N104&gt;0)),OR(O104="",AND(ISNUMBER(O104),O104&gt;=0)),OR(P104="",COUNTIF(Listas!$BC$2:$BC$3,P104)&gt;0))),"Dato inválido",IF(NOT(AND(A104&lt;&gt;"",B104&lt;&gt;"",E104&lt;&gt;"",G104&lt;&gt;"",H104&lt;&gt;"",I104&lt;&gt;"",J104&lt;&gt;"",K104&lt;&gt;"",L104&lt;&gt;"",N104&lt;&gt;"")),"Incompleta","OK")))</f>
        <v/>
      </c>
    </row>
    <row r="105">
      <c r="A105" s="18" t="n"/>
      <c r="B105" s="6" t="n"/>
      <c r="C105" s="6" t="n"/>
      <c r="D105" s="6" t="n"/>
      <c r="E105" s="19" t="n"/>
      <c r="F105" s="15">
        <f>IF(E105="","",IF(E105&lt;1,"N1",IF(E105&lt;30,"N2",IF(E105&lt;57.5,"N3","N4"))))</f>
        <v/>
      </c>
      <c r="G105" s="19" t="n"/>
      <c r="H105" s="6" t="n"/>
      <c r="I105" s="19" t="n"/>
      <c r="J105" s="18" t="n"/>
      <c r="K105" s="18" t="n"/>
      <c r="L105" s="6" t="n"/>
      <c r="M105" s="15">
        <f>IFERROR(VLOOKUP(L105,Listas!$DK$2:$DL$250,2,FALSE),"")</f>
        <v/>
      </c>
      <c r="N105" s="19" t="n"/>
      <c r="O105" s="20" t="n"/>
      <c r="P105" s="20" t="n"/>
      <c r="Q105" s="6" t="n"/>
      <c r="S105" s="17">
        <f>IF(NOT(OR(A105&lt;&gt;"",B105&lt;&gt;"",C105&lt;&gt;"",D105&lt;&gt;"",E105&lt;&gt;"",G105&lt;&gt;"",H105&lt;&gt;"",I105&lt;&gt;"",J105&lt;&gt;"",K105&lt;&gt;"",L105&lt;&gt;"",N105&lt;&gt;"",O105&lt;&gt;"",P105&lt;&gt;"",Q105&lt;&gt;"")),"",IF(NOT(AND(OR(A105="",AND(LEN(A105)=12,ISNUMBER(--A105))),OR(B105="",COUNTIF('2. Proyectos'!$A$5:$A$54,B105)&gt;0),OR(D105="",COUNTIF(Listas!$CD$2:$CD$8,D105)&gt;0),OR(E105="",AND(ISNUMBER(E105),E105&gt;0)),OR(G105="",AND(ISNUMBER(G105),G105&gt;0)),OR(H105="",COUNTIF(Listas!$N$2:$N$3,H105)&gt;0),OR(I105="",AND(ISNUMBER(I105),I105&gt;0)),OR(J105="",AND(ISNUMBER(J105),J105&gt;=2018,J105&lt;=2025)),OR(K105="",AND(ISNUMBER(K105),K105&gt;=1,K105&lt;=12)),OR(L105="",COUNTIF(Listas!$H$2:$H$250,L105)&gt;0),OR(N105="",AND(ISNUMBER(N105),N105&gt;0)),OR(O105="",AND(ISNUMBER(O105),O105&gt;=0)),OR(P105="",COUNTIF(Listas!$BC$2:$BC$3,P105)&gt;0))),"Dato inválido",IF(NOT(AND(A105&lt;&gt;"",B105&lt;&gt;"",E105&lt;&gt;"",G105&lt;&gt;"",H105&lt;&gt;"",I105&lt;&gt;"",J105&lt;&gt;"",K105&lt;&gt;"",L105&lt;&gt;"",N105&lt;&gt;"")),"Incompleta","OK")))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Q4"/>
    <mergeCell ref="E4:I4"/>
    <mergeCell ref="A2:R2"/>
    <mergeCell ref="A4:D4"/>
    <mergeCell ref="J4:P4"/>
    <mergeCell ref="A1:R1"/>
  </mergeCells>
  <conditionalFormatting sqref="S6:S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3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=Listas!$CD$2:$CD$8</formula1>
    </dataValidation>
    <dataValidation sqref="E6:E105" showDropDown="0" showInputMessage="0" showErrorMessage="1" allowBlank="1" errorTitle="Valor inválido" error="Debe ser un número mayor que cero." type="decimal" operator="greaterThan">
      <formula1>0</formula1>
    </dataValidation>
    <dataValidation sqref="G6:G105" showDropDown="0" showInputMessage="0" showErrorMessage="1" allowBlank="1" errorTitle="Valor inválido" error="Debe ser un número mayor que cero." type="decimal" operator="greaterThan">
      <formula1>0</formula1>
    </dataValidation>
    <dataValidation sqref="H6:H105" showDropDown="0" showInputMessage="0" showErrorMessage="1" allowBlank="1" errorTitle="Fuera de catálogo" error="Seleccione un valor de la lista." type="list">
      <formula1>=Listas!$N$2:$N$3</formula1>
    </dataValidation>
    <dataValidation sqref="I6:I105" showDropDown="0" showInputMessage="0" showErrorMessage="1" allowBlank="1" errorTitle="Valor inválido" error="Debe ser un número mayor que cero." type="decimal" operator="greaterThan">
      <formula1>0</formula1>
    </dataValidation>
    <dataValidation sqref="J6:J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K6:K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L6:L105" showDropDown="0" showInputMessage="0" showErrorMessage="1" allowBlank="1" errorTitle="Fuera de catálogo" error="Seleccione un valor de la lista." type="list">
      <formula1>=Listas!$H$2:$H$250</formula1>
    </dataValidation>
    <dataValidation sqref="N6:N105" showDropDown="0" showInputMessage="0" showErrorMessage="1" allowBlank="1" errorTitle="Valor inválido" error="Debe ser un número mayor que cero." type="decimal" operator="greaterThan">
      <formula1>0</formula1>
    </dataValidation>
    <dataValidation sqref="O6:O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P6:P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4" customWidth="1" min="4" max="4"/>
    <col width="12" customWidth="1" min="5" max="5"/>
    <col width="14" customWidth="1" min="6" max="6"/>
    <col width="26" customWidth="1" min="7" max="7"/>
    <col width="26" customWidth="1" min="8" max="8"/>
    <col width="16" customWidth="1" min="9" max="9"/>
    <col width="15" customWidth="1" min="10" max="10"/>
    <col width="15" customWidth="1" min="11" max="11"/>
    <col width="16" customWidth="1" min="12" max="12"/>
    <col width="12" customWidth="1" min="13" max="13"/>
    <col width="23" customWidth="1" min="14" max="14"/>
    <col width="25" customWidth="1" min="15" max="15"/>
    <col width="26" customWidth="1" min="16" max="16"/>
    <col width="15" customWidth="1" min="17" max="17"/>
    <col width="16" customWidth="1" min="19" max="19"/>
  </cols>
  <sheetData>
    <row r="1" ht="24" customHeight="1">
      <c r="A1" s="1" t="inlineStr">
        <is>
          <t>F6. Subestaciones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E4" s="10" t="inlineStr">
        <is>
          <t>CARACTERÍSTICA</t>
        </is>
      </c>
      <c r="J4" s="11" t="inlineStr">
        <is>
          <t>INFORMACIÓN DE COMPRA</t>
        </is>
      </c>
      <c r="Q4" s="12" t="inlineStr">
        <is>
          <t>GENERAL</t>
        </is>
      </c>
    </row>
    <row r="5" ht="30" customHeight="1">
      <c r="A5" s="7" t="inlineStr">
        <is>
          <t>IUA elemento</t>
        </is>
      </c>
      <c r="B5" s="7" t="inlineStr">
        <is>
          <t>Código proyecto</t>
        </is>
      </c>
      <c r="C5" s="7" t="inlineStr">
        <is>
          <t>Subestación (IUS)</t>
        </is>
      </c>
      <c r="D5" s="7" t="inlineStr">
        <is>
          <t>UC reportada</t>
        </is>
      </c>
      <c r="E5" s="7" t="inlineStr">
        <is>
          <t>Elemento</t>
        </is>
      </c>
      <c r="F5" s="7" t="inlineStr">
        <is>
          <t>Tensión (kV)</t>
        </is>
      </c>
      <c r="G5" s="7" t="inlineStr">
        <is>
          <t>Nivel de tensión asociado</t>
        </is>
      </c>
      <c r="H5" s="7" t="inlineStr">
        <is>
          <t>Coherencia elemento–tensión</t>
        </is>
      </c>
      <c r="I5" s="7" t="inlineStr">
        <is>
          <t>Especificación</t>
        </is>
      </c>
      <c r="J5" s="7" t="inlineStr">
        <is>
          <t>Año de compra</t>
        </is>
      </c>
      <c r="K5" s="7" t="inlineStr">
        <is>
          <t>Mes de compra</t>
        </is>
      </c>
      <c r="L5" s="7" t="inlineStr">
        <is>
          <t>País de origen</t>
        </is>
      </c>
      <c r="M5" s="7" t="inlineStr">
        <is>
          <t>Moneda</t>
        </is>
      </c>
      <c r="N5" s="7" t="inlineStr">
        <is>
          <t>Valor de compra (DDP)</t>
        </is>
      </c>
      <c r="O5" s="7" t="inlineStr">
        <is>
          <t>Costo instalación (COP)</t>
        </is>
      </c>
      <c r="P5" s="7" t="inlineStr">
        <is>
          <t>Metodología costo instalación</t>
        </is>
      </c>
      <c r="Q5" s="7" t="inlineStr">
        <is>
          <t>Observaciones</t>
        </is>
      </c>
      <c r="S5" s="7" t="inlineStr">
        <is>
          <t>Revisión de fila</t>
        </is>
      </c>
    </row>
    <row r="6">
      <c r="A6" s="13" t="n"/>
      <c r="B6" s="8" t="n"/>
      <c r="C6" s="8" t="n"/>
      <c r="D6" s="8" t="n"/>
      <c r="E6" s="8" t="n"/>
      <c r="F6" s="14" t="n"/>
      <c r="G6" s="15">
        <f>IF(F6="","",IF(F6&lt;1,"N1",IF(F6&lt;30,"N2",IF(F6&lt;57.5,"N3","N4"))))</f>
        <v/>
      </c>
      <c r="H6" s="15">
        <f>IF(OR(E6="",G6=""),"",IF(COUNTIFS(MapF6!$A$1:$A$74,E6,MapF6!$B$1:$B$74,G6)&gt;0,"OK","Revisar"))</f>
        <v/>
      </c>
      <c r="I6" s="8" t="n"/>
      <c r="J6" s="13" t="n"/>
      <c r="K6" s="13" t="n"/>
      <c r="L6" s="8" t="n"/>
      <c r="M6" s="15">
        <f>IFERROR(VLOOKUP(L6,Listas!$DK$2:$DL$250,2,FALSE),"")</f>
        <v/>
      </c>
      <c r="N6" s="14" t="n"/>
      <c r="O6" s="16" t="n"/>
      <c r="P6" s="16" t="n"/>
      <c r="Q6" s="8" t="n"/>
      <c r="S6" s="17">
        <f>IF(NOT(OR(A6&lt;&gt;"",B6&lt;&gt;"",C6&lt;&gt;"",D6&lt;&gt;"",E6&lt;&gt;"",F6&lt;&gt;"",I6&lt;&gt;"",J6&lt;&gt;"",K6&lt;&gt;"",L6&lt;&gt;"",N6&lt;&gt;"",O6&lt;&gt;"",P6&lt;&gt;"",Q6&lt;&gt;"")),"",IF(NOT(AND(OR(A6="",AND(LEN(A6)=12,ISNUMBER(--A6))),OR(B6="",COUNTIF('2. Proyectos'!$A$5:$A$54,B6)&gt;0),OR(D6="",COUNTIF(Listas!$BI$2:$BI$137,D6)&gt;0),OR(E6="",COUNTIF(Listas!$AR$2:$AR$42,E6)&gt;0),OR(F6="",AND(ISNUMBER(F6),F6&gt;0)),OR(J6="",AND(ISNUMBER(J6),J6&gt;=2018,J6&lt;=2025)),OR(K6="",AND(ISNUMBER(K6),K6&gt;=1,K6&lt;=12)),OR(L6="",COUNTIF(Listas!$H$2:$H$250,L6)&gt;0),OR(N6="",AND(ISNUMBER(N6),N6&gt;0)),OR(O6="",AND(ISNUMBER(O6),O6&gt;=0)),OR(P6="",COUNTIF(Listas!$BC$2:$BC$3,P6)&gt;0),H6&lt;&gt;"Revisar")),"Dato inválido",IF(NOT(AND(A6&lt;&gt;"",B6&lt;&gt;"",C6&lt;&gt;"",E6&lt;&gt;"",J6&lt;&gt;"",K6&lt;&gt;"",L6&lt;&gt;"",N6&lt;&gt;"")),"Incompleta","OK")))</f>
        <v/>
      </c>
    </row>
    <row r="7">
      <c r="A7" s="18" t="n"/>
      <c r="B7" s="6" t="n"/>
      <c r="C7" s="6" t="n"/>
      <c r="D7" s="6" t="n"/>
      <c r="E7" s="6" t="n"/>
      <c r="F7" s="19" t="n"/>
      <c r="G7" s="15">
        <f>IF(F7="","",IF(F7&lt;1,"N1",IF(F7&lt;30,"N2",IF(F7&lt;57.5,"N3","N4"))))</f>
        <v/>
      </c>
      <c r="H7" s="15">
        <f>IF(OR(E7="",G7=""),"",IF(COUNTIFS(MapF6!$A$1:$A$74,E7,MapF6!$B$1:$B$74,G7)&gt;0,"OK","Revisar"))</f>
        <v/>
      </c>
      <c r="I7" s="6" t="n"/>
      <c r="J7" s="18" t="n"/>
      <c r="K7" s="18" t="n"/>
      <c r="L7" s="6" t="n"/>
      <c r="M7" s="15">
        <f>IFERROR(VLOOKUP(L7,Listas!$DK$2:$DL$250,2,FALSE),"")</f>
        <v/>
      </c>
      <c r="N7" s="19" t="n"/>
      <c r="O7" s="20" t="n"/>
      <c r="P7" s="20" t="n"/>
      <c r="Q7" s="6" t="n"/>
      <c r="S7" s="17">
        <f>IF(NOT(OR(A7&lt;&gt;"",B7&lt;&gt;"",C7&lt;&gt;"",D7&lt;&gt;"",E7&lt;&gt;"",F7&lt;&gt;"",I7&lt;&gt;"",J7&lt;&gt;"",K7&lt;&gt;"",L7&lt;&gt;"",N7&lt;&gt;"",O7&lt;&gt;"",P7&lt;&gt;"",Q7&lt;&gt;"")),"",IF(NOT(AND(OR(A7="",AND(LEN(A7)=12,ISNUMBER(--A7))),OR(B7="",COUNTIF('2. Proyectos'!$A$5:$A$54,B7)&gt;0),OR(D7="",COUNTIF(Listas!$BI$2:$BI$137,D7)&gt;0),OR(E7="",COUNTIF(Listas!$AR$2:$AR$42,E7)&gt;0),OR(F7="",AND(ISNUMBER(F7),F7&gt;0)),OR(J7="",AND(ISNUMBER(J7),J7&gt;=2018,J7&lt;=2025)),OR(K7="",AND(ISNUMBER(K7),K7&gt;=1,K7&lt;=12)),OR(L7="",COUNTIF(Listas!$H$2:$H$250,L7)&gt;0),OR(N7="",AND(ISNUMBER(N7),N7&gt;0)),OR(O7="",AND(ISNUMBER(O7),O7&gt;=0)),OR(P7="",COUNTIF(Listas!$BC$2:$BC$3,P7)&gt;0),H7&lt;&gt;"Revisar")),"Dato inválido",IF(NOT(AND(A7&lt;&gt;"",B7&lt;&gt;"",C7&lt;&gt;"",E7&lt;&gt;"",J7&lt;&gt;"",K7&lt;&gt;"",L7&lt;&gt;"",N7&lt;&gt;"")),"Incompleta","OK")))</f>
        <v/>
      </c>
    </row>
    <row r="8">
      <c r="A8" s="13" t="n"/>
      <c r="B8" s="8" t="n"/>
      <c r="C8" s="8" t="n"/>
      <c r="D8" s="8" t="n"/>
      <c r="E8" s="8" t="n"/>
      <c r="F8" s="14" t="n"/>
      <c r="G8" s="15">
        <f>IF(F8="","",IF(F8&lt;1,"N1",IF(F8&lt;30,"N2",IF(F8&lt;57.5,"N3","N4"))))</f>
        <v/>
      </c>
      <c r="H8" s="15">
        <f>IF(OR(E8="",G8=""),"",IF(COUNTIFS(MapF6!$A$1:$A$74,E8,MapF6!$B$1:$B$74,G8)&gt;0,"OK","Revisar"))</f>
        <v/>
      </c>
      <c r="I8" s="8" t="n"/>
      <c r="J8" s="13" t="n"/>
      <c r="K8" s="13" t="n"/>
      <c r="L8" s="8" t="n"/>
      <c r="M8" s="15">
        <f>IFERROR(VLOOKUP(L8,Listas!$DK$2:$DL$250,2,FALSE),"")</f>
        <v/>
      </c>
      <c r="N8" s="14" t="n"/>
      <c r="O8" s="16" t="n"/>
      <c r="P8" s="16" t="n"/>
      <c r="Q8" s="8" t="n"/>
      <c r="S8" s="17">
        <f>IF(NOT(OR(A8&lt;&gt;"",B8&lt;&gt;"",C8&lt;&gt;"",D8&lt;&gt;"",E8&lt;&gt;"",F8&lt;&gt;"",I8&lt;&gt;"",J8&lt;&gt;"",K8&lt;&gt;"",L8&lt;&gt;"",N8&lt;&gt;"",O8&lt;&gt;"",P8&lt;&gt;"",Q8&lt;&gt;"")),"",IF(NOT(AND(OR(A8="",AND(LEN(A8)=12,ISNUMBER(--A8))),OR(B8="",COUNTIF('2. Proyectos'!$A$5:$A$54,B8)&gt;0),OR(D8="",COUNTIF(Listas!$BI$2:$BI$137,D8)&gt;0),OR(E8="",COUNTIF(Listas!$AR$2:$AR$42,E8)&gt;0),OR(F8="",AND(ISNUMBER(F8),F8&gt;0)),OR(J8="",AND(ISNUMBER(J8),J8&gt;=2018,J8&lt;=2025)),OR(K8="",AND(ISNUMBER(K8),K8&gt;=1,K8&lt;=12)),OR(L8="",COUNTIF(Listas!$H$2:$H$250,L8)&gt;0),OR(N8="",AND(ISNUMBER(N8),N8&gt;0)),OR(O8="",AND(ISNUMBER(O8),O8&gt;=0)),OR(P8="",COUNTIF(Listas!$BC$2:$BC$3,P8)&gt;0),H8&lt;&gt;"Revisar")),"Dato inválido",IF(NOT(AND(A8&lt;&gt;"",B8&lt;&gt;"",C8&lt;&gt;"",E8&lt;&gt;"",J8&lt;&gt;"",K8&lt;&gt;"",L8&lt;&gt;"",N8&lt;&gt;"")),"Incompleta","OK")))</f>
        <v/>
      </c>
    </row>
    <row r="9">
      <c r="A9" s="18" t="n"/>
      <c r="B9" s="6" t="n"/>
      <c r="C9" s="6" t="n"/>
      <c r="D9" s="6" t="n"/>
      <c r="E9" s="6" t="n"/>
      <c r="F9" s="19" t="n"/>
      <c r="G9" s="15">
        <f>IF(F9="","",IF(F9&lt;1,"N1",IF(F9&lt;30,"N2",IF(F9&lt;57.5,"N3","N4"))))</f>
        <v/>
      </c>
      <c r="H9" s="15">
        <f>IF(OR(E9="",G9=""),"",IF(COUNTIFS(MapF6!$A$1:$A$74,E9,MapF6!$B$1:$B$74,G9)&gt;0,"OK","Revisar"))</f>
        <v/>
      </c>
      <c r="I9" s="6" t="n"/>
      <c r="J9" s="18" t="n"/>
      <c r="K9" s="18" t="n"/>
      <c r="L9" s="6" t="n"/>
      <c r="M9" s="15">
        <f>IFERROR(VLOOKUP(L9,Listas!$DK$2:$DL$250,2,FALSE),"")</f>
        <v/>
      </c>
      <c r="N9" s="19" t="n"/>
      <c r="O9" s="20" t="n"/>
      <c r="P9" s="20" t="n"/>
      <c r="Q9" s="6" t="n"/>
      <c r="S9" s="17">
        <f>IF(NOT(OR(A9&lt;&gt;"",B9&lt;&gt;"",C9&lt;&gt;"",D9&lt;&gt;"",E9&lt;&gt;"",F9&lt;&gt;"",I9&lt;&gt;"",J9&lt;&gt;"",K9&lt;&gt;"",L9&lt;&gt;"",N9&lt;&gt;"",O9&lt;&gt;"",P9&lt;&gt;"",Q9&lt;&gt;"")),"",IF(NOT(AND(OR(A9="",AND(LEN(A9)=12,ISNUMBER(--A9))),OR(B9="",COUNTIF('2. Proyectos'!$A$5:$A$54,B9)&gt;0),OR(D9="",COUNTIF(Listas!$BI$2:$BI$137,D9)&gt;0),OR(E9="",COUNTIF(Listas!$AR$2:$AR$42,E9)&gt;0),OR(F9="",AND(ISNUMBER(F9),F9&gt;0)),OR(J9="",AND(ISNUMBER(J9),J9&gt;=2018,J9&lt;=2025)),OR(K9="",AND(ISNUMBER(K9),K9&gt;=1,K9&lt;=12)),OR(L9="",COUNTIF(Listas!$H$2:$H$250,L9)&gt;0),OR(N9="",AND(ISNUMBER(N9),N9&gt;0)),OR(O9="",AND(ISNUMBER(O9),O9&gt;=0)),OR(P9="",COUNTIF(Listas!$BC$2:$BC$3,P9)&gt;0),H9&lt;&gt;"Revisar")),"Dato inválido",IF(NOT(AND(A9&lt;&gt;"",B9&lt;&gt;"",C9&lt;&gt;"",E9&lt;&gt;"",J9&lt;&gt;"",K9&lt;&gt;"",L9&lt;&gt;"",N9&lt;&gt;"")),"Incompleta","OK")))</f>
        <v/>
      </c>
    </row>
    <row r="10">
      <c r="A10" s="13" t="n"/>
      <c r="B10" s="8" t="n"/>
      <c r="C10" s="8" t="n"/>
      <c r="D10" s="8" t="n"/>
      <c r="E10" s="8" t="n"/>
      <c r="F10" s="14" t="n"/>
      <c r="G10" s="15">
        <f>IF(F10="","",IF(F10&lt;1,"N1",IF(F10&lt;30,"N2",IF(F10&lt;57.5,"N3","N4"))))</f>
        <v/>
      </c>
      <c r="H10" s="15">
        <f>IF(OR(E10="",G10=""),"",IF(COUNTIFS(MapF6!$A$1:$A$74,E10,MapF6!$B$1:$B$74,G10)&gt;0,"OK","Revisar"))</f>
        <v/>
      </c>
      <c r="I10" s="8" t="n"/>
      <c r="J10" s="13" t="n"/>
      <c r="K10" s="13" t="n"/>
      <c r="L10" s="8" t="n"/>
      <c r="M10" s="15">
        <f>IFERROR(VLOOKUP(L10,Listas!$DK$2:$DL$250,2,FALSE),"")</f>
        <v/>
      </c>
      <c r="N10" s="14" t="n"/>
      <c r="O10" s="16" t="n"/>
      <c r="P10" s="16" t="n"/>
      <c r="Q10" s="8" t="n"/>
      <c r="S10" s="17">
        <f>IF(NOT(OR(A10&lt;&gt;"",B10&lt;&gt;"",C10&lt;&gt;"",D10&lt;&gt;"",E10&lt;&gt;"",F10&lt;&gt;"",I10&lt;&gt;"",J10&lt;&gt;"",K10&lt;&gt;"",L10&lt;&gt;"",N10&lt;&gt;"",O10&lt;&gt;"",P10&lt;&gt;"",Q10&lt;&gt;"")),"",IF(NOT(AND(OR(A10="",AND(LEN(A10)=12,ISNUMBER(--A10))),OR(B10="",COUNTIF('2. Proyectos'!$A$5:$A$54,B10)&gt;0),OR(D10="",COUNTIF(Listas!$BI$2:$BI$137,D10)&gt;0),OR(E10="",COUNTIF(Listas!$AR$2:$AR$42,E10)&gt;0),OR(F10="",AND(ISNUMBER(F10),F10&gt;0)),OR(J10="",AND(ISNUMBER(J10),J10&gt;=2018,J10&lt;=2025)),OR(K10="",AND(ISNUMBER(K10),K10&gt;=1,K10&lt;=12)),OR(L10="",COUNTIF(Listas!$H$2:$H$250,L10)&gt;0),OR(N10="",AND(ISNUMBER(N10),N10&gt;0)),OR(O10="",AND(ISNUMBER(O10),O10&gt;=0)),OR(P10="",COUNTIF(Listas!$BC$2:$BC$3,P10)&gt;0),H10&lt;&gt;"Revisar")),"Dato inválido",IF(NOT(AND(A10&lt;&gt;"",B10&lt;&gt;"",C10&lt;&gt;"",E10&lt;&gt;"",J10&lt;&gt;"",K10&lt;&gt;"",L10&lt;&gt;"",N10&lt;&gt;"")),"Incompleta","OK")))</f>
        <v/>
      </c>
    </row>
    <row r="11">
      <c r="A11" s="18" t="n"/>
      <c r="B11" s="6" t="n"/>
      <c r="C11" s="6" t="n"/>
      <c r="D11" s="6" t="n"/>
      <c r="E11" s="6" t="n"/>
      <c r="F11" s="19" t="n"/>
      <c r="G11" s="15">
        <f>IF(F11="","",IF(F11&lt;1,"N1",IF(F11&lt;30,"N2",IF(F11&lt;57.5,"N3","N4"))))</f>
        <v/>
      </c>
      <c r="H11" s="15">
        <f>IF(OR(E11="",G11=""),"",IF(COUNTIFS(MapF6!$A$1:$A$74,E11,MapF6!$B$1:$B$74,G11)&gt;0,"OK","Revisar"))</f>
        <v/>
      </c>
      <c r="I11" s="6" t="n"/>
      <c r="J11" s="18" t="n"/>
      <c r="K11" s="18" t="n"/>
      <c r="L11" s="6" t="n"/>
      <c r="M11" s="15">
        <f>IFERROR(VLOOKUP(L11,Listas!$DK$2:$DL$250,2,FALSE),"")</f>
        <v/>
      </c>
      <c r="N11" s="19" t="n"/>
      <c r="O11" s="20" t="n"/>
      <c r="P11" s="20" t="n"/>
      <c r="Q11" s="6" t="n"/>
      <c r="S11" s="17">
        <f>IF(NOT(OR(A11&lt;&gt;"",B11&lt;&gt;"",C11&lt;&gt;"",D11&lt;&gt;"",E11&lt;&gt;"",F11&lt;&gt;"",I11&lt;&gt;"",J11&lt;&gt;"",K11&lt;&gt;"",L11&lt;&gt;"",N11&lt;&gt;"",O11&lt;&gt;"",P11&lt;&gt;"",Q11&lt;&gt;"")),"",IF(NOT(AND(OR(A11="",AND(LEN(A11)=12,ISNUMBER(--A11))),OR(B11="",COUNTIF('2. Proyectos'!$A$5:$A$54,B11)&gt;0),OR(D11="",COUNTIF(Listas!$BI$2:$BI$137,D11)&gt;0),OR(E11="",COUNTIF(Listas!$AR$2:$AR$42,E11)&gt;0),OR(F11="",AND(ISNUMBER(F11),F11&gt;0)),OR(J11="",AND(ISNUMBER(J11),J11&gt;=2018,J11&lt;=2025)),OR(K11="",AND(ISNUMBER(K11),K11&gt;=1,K11&lt;=12)),OR(L11="",COUNTIF(Listas!$H$2:$H$250,L11)&gt;0),OR(N11="",AND(ISNUMBER(N11),N11&gt;0)),OR(O11="",AND(ISNUMBER(O11),O11&gt;=0)),OR(P11="",COUNTIF(Listas!$BC$2:$BC$3,P11)&gt;0),H11&lt;&gt;"Revisar")),"Dato inválido",IF(NOT(AND(A11&lt;&gt;"",B11&lt;&gt;"",C11&lt;&gt;"",E11&lt;&gt;"",J11&lt;&gt;"",K11&lt;&gt;"",L11&lt;&gt;"",N11&lt;&gt;"")),"Incompleta","OK")))</f>
        <v/>
      </c>
    </row>
    <row r="12">
      <c r="A12" s="13" t="n"/>
      <c r="B12" s="8" t="n"/>
      <c r="C12" s="8" t="n"/>
      <c r="D12" s="8" t="n"/>
      <c r="E12" s="8" t="n"/>
      <c r="F12" s="14" t="n"/>
      <c r="G12" s="15">
        <f>IF(F12="","",IF(F12&lt;1,"N1",IF(F12&lt;30,"N2",IF(F12&lt;57.5,"N3","N4"))))</f>
        <v/>
      </c>
      <c r="H12" s="15">
        <f>IF(OR(E12="",G12=""),"",IF(COUNTIFS(MapF6!$A$1:$A$74,E12,MapF6!$B$1:$B$74,G12)&gt;0,"OK","Revisar"))</f>
        <v/>
      </c>
      <c r="I12" s="8" t="n"/>
      <c r="J12" s="13" t="n"/>
      <c r="K12" s="13" t="n"/>
      <c r="L12" s="8" t="n"/>
      <c r="M12" s="15">
        <f>IFERROR(VLOOKUP(L12,Listas!$DK$2:$DL$250,2,FALSE),"")</f>
        <v/>
      </c>
      <c r="N12" s="14" t="n"/>
      <c r="O12" s="16" t="n"/>
      <c r="P12" s="16" t="n"/>
      <c r="Q12" s="8" t="n"/>
      <c r="S12" s="17">
        <f>IF(NOT(OR(A12&lt;&gt;"",B12&lt;&gt;"",C12&lt;&gt;"",D12&lt;&gt;"",E12&lt;&gt;"",F12&lt;&gt;"",I12&lt;&gt;"",J12&lt;&gt;"",K12&lt;&gt;"",L12&lt;&gt;"",N12&lt;&gt;"",O12&lt;&gt;"",P12&lt;&gt;"",Q12&lt;&gt;"")),"",IF(NOT(AND(OR(A12="",AND(LEN(A12)=12,ISNUMBER(--A12))),OR(B12="",COUNTIF('2. Proyectos'!$A$5:$A$54,B12)&gt;0),OR(D12="",COUNTIF(Listas!$BI$2:$BI$137,D12)&gt;0),OR(E12="",COUNTIF(Listas!$AR$2:$AR$42,E12)&gt;0),OR(F12="",AND(ISNUMBER(F12),F12&gt;0)),OR(J12="",AND(ISNUMBER(J12),J12&gt;=2018,J12&lt;=2025)),OR(K12="",AND(ISNUMBER(K12),K12&gt;=1,K12&lt;=12)),OR(L12="",COUNTIF(Listas!$H$2:$H$250,L12)&gt;0),OR(N12="",AND(ISNUMBER(N12),N12&gt;0)),OR(O12="",AND(ISNUMBER(O12),O12&gt;=0)),OR(P12="",COUNTIF(Listas!$BC$2:$BC$3,P12)&gt;0),H12&lt;&gt;"Revisar")),"Dato inválido",IF(NOT(AND(A12&lt;&gt;"",B12&lt;&gt;"",C12&lt;&gt;"",E12&lt;&gt;"",J12&lt;&gt;"",K12&lt;&gt;"",L12&lt;&gt;"",N12&lt;&gt;"")),"Incompleta","OK")))</f>
        <v/>
      </c>
    </row>
    <row r="13">
      <c r="A13" s="18" t="n"/>
      <c r="B13" s="6" t="n"/>
      <c r="C13" s="6" t="n"/>
      <c r="D13" s="6" t="n"/>
      <c r="E13" s="6" t="n"/>
      <c r="F13" s="19" t="n"/>
      <c r="G13" s="15">
        <f>IF(F13="","",IF(F13&lt;1,"N1",IF(F13&lt;30,"N2",IF(F13&lt;57.5,"N3","N4"))))</f>
        <v/>
      </c>
      <c r="H13" s="15">
        <f>IF(OR(E13="",G13=""),"",IF(COUNTIFS(MapF6!$A$1:$A$74,E13,MapF6!$B$1:$B$74,G13)&gt;0,"OK","Revisar"))</f>
        <v/>
      </c>
      <c r="I13" s="6" t="n"/>
      <c r="J13" s="18" t="n"/>
      <c r="K13" s="18" t="n"/>
      <c r="L13" s="6" t="n"/>
      <c r="M13" s="15">
        <f>IFERROR(VLOOKUP(L13,Listas!$DK$2:$DL$250,2,FALSE),"")</f>
        <v/>
      </c>
      <c r="N13" s="19" t="n"/>
      <c r="O13" s="20" t="n"/>
      <c r="P13" s="20" t="n"/>
      <c r="Q13" s="6" t="n"/>
      <c r="S13" s="17">
        <f>IF(NOT(OR(A13&lt;&gt;"",B13&lt;&gt;"",C13&lt;&gt;"",D13&lt;&gt;"",E13&lt;&gt;"",F13&lt;&gt;"",I13&lt;&gt;"",J13&lt;&gt;"",K13&lt;&gt;"",L13&lt;&gt;"",N13&lt;&gt;"",O13&lt;&gt;"",P13&lt;&gt;"",Q13&lt;&gt;"")),"",IF(NOT(AND(OR(A13="",AND(LEN(A13)=12,ISNUMBER(--A13))),OR(B13="",COUNTIF('2. Proyectos'!$A$5:$A$54,B13)&gt;0),OR(D13="",COUNTIF(Listas!$BI$2:$BI$137,D13)&gt;0),OR(E13="",COUNTIF(Listas!$AR$2:$AR$42,E13)&gt;0),OR(F13="",AND(ISNUMBER(F13),F13&gt;0)),OR(J13="",AND(ISNUMBER(J13),J13&gt;=2018,J13&lt;=2025)),OR(K13="",AND(ISNUMBER(K13),K13&gt;=1,K13&lt;=12)),OR(L13="",COUNTIF(Listas!$H$2:$H$250,L13)&gt;0),OR(N13="",AND(ISNUMBER(N13),N13&gt;0)),OR(O13="",AND(ISNUMBER(O13),O13&gt;=0)),OR(P13="",COUNTIF(Listas!$BC$2:$BC$3,P13)&gt;0),H13&lt;&gt;"Revisar")),"Dato inválido",IF(NOT(AND(A13&lt;&gt;"",B13&lt;&gt;"",C13&lt;&gt;"",E13&lt;&gt;"",J13&lt;&gt;"",K13&lt;&gt;"",L13&lt;&gt;"",N13&lt;&gt;"")),"Incompleta","OK")))</f>
        <v/>
      </c>
    </row>
    <row r="14">
      <c r="A14" s="13" t="n"/>
      <c r="B14" s="8" t="n"/>
      <c r="C14" s="8" t="n"/>
      <c r="D14" s="8" t="n"/>
      <c r="E14" s="8" t="n"/>
      <c r="F14" s="14" t="n"/>
      <c r="G14" s="15">
        <f>IF(F14="","",IF(F14&lt;1,"N1",IF(F14&lt;30,"N2",IF(F14&lt;57.5,"N3","N4"))))</f>
        <v/>
      </c>
      <c r="H14" s="15">
        <f>IF(OR(E14="",G14=""),"",IF(COUNTIFS(MapF6!$A$1:$A$74,E14,MapF6!$B$1:$B$74,G14)&gt;0,"OK","Revisar"))</f>
        <v/>
      </c>
      <c r="I14" s="8" t="n"/>
      <c r="J14" s="13" t="n"/>
      <c r="K14" s="13" t="n"/>
      <c r="L14" s="8" t="n"/>
      <c r="M14" s="15">
        <f>IFERROR(VLOOKUP(L14,Listas!$DK$2:$DL$250,2,FALSE),"")</f>
        <v/>
      </c>
      <c r="N14" s="14" t="n"/>
      <c r="O14" s="16" t="n"/>
      <c r="P14" s="16" t="n"/>
      <c r="Q14" s="8" t="n"/>
      <c r="S14" s="17">
        <f>IF(NOT(OR(A14&lt;&gt;"",B14&lt;&gt;"",C14&lt;&gt;"",D14&lt;&gt;"",E14&lt;&gt;"",F14&lt;&gt;"",I14&lt;&gt;"",J14&lt;&gt;"",K14&lt;&gt;"",L14&lt;&gt;"",N14&lt;&gt;"",O14&lt;&gt;"",P14&lt;&gt;"",Q14&lt;&gt;"")),"",IF(NOT(AND(OR(A14="",AND(LEN(A14)=12,ISNUMBER(--A14))),OR(B14="",COUNTIF('2. Proyectos'!$A$5:$A$54,B14)&gt;0),OR(D14="",COUNTIF(Listas!$BI$2:$BI$137,D14)&gt;0),OR(E14="",COUNTIF(Listas!$AR$2:$AR$42,E14)&gt;0),OR(F14="",AND(ISNUMBER(F14),F14&gt;0)),OR(J14="",AND(ISNUMBER(J14),J14&gt;=2018,J14&lt;=2025)),OR(K14="",AND(ISNUMBER(K14),K14&gt;=1,K14&lt;=12)),OR(L14="",COUNTIF(Listas!$H$2:$H$250,L14)&gt;0),OR(N14="",AND(ISNUMBER(N14),N14&gt;0)),OR(O14="",AND(ISNUMBER(O14),O14&gt;=0)),OR(P14="",COUNTIF(Listas!$BC$2:$BC$3,P14)&gt;0),H14&lt;&gt;"Revisar")),"Dato inválido",IF(NOT(AND(A14&lt;&gt;"",B14&lt;&gt;"",C14&lt;&gt;"",E14&lt;&gt;"",J14&lt;&gt;"",K14&lt;&gt;"",L14&lt;&gt;"",N14&lt;&gt;"")),"Incompleta","OK")))</f>
        <v/>
      </c>
    </row>
    <row r="15">
      <c r="A15" s="18" t="n"/>
      <c r="B15" s="6" t="n"/>
      <c r="C15" s="6" t="n"/>
      <c r="D15" s="6" t="n"/>
      <c r="E15" s="6" t="n"/>
      <c r="F15" s="19" t="n"/>
      <c r="G15" s="15">
        <f>IF(F15="","",IF(F15&lt;1,"N1",IF(F15&lt;30,"N2",IF(F15&lt;57.5,"N3","N4"))))</f>
        <v/>
      </c>
      <c r="H15" s="15">
        <f>IF(OR(E15="",G15=""),"",IF(COUNTIFS(MapF6!$A$1:$A$74,E15,MapF6!$B$1:$B$74,G15)&gt;0,"OK","Revisar"))</f>
        <v/>
      </c>
      <c r="I15" s="6" t="n"/>
      <c r="J15" s="18" t="n"/>
      <c r="K15" s="18" t="n"/>
      <c r="L15" s="6" t="n"/>
      <c r="M15" s="15">
        <f>IFERROR(VLOOKUP(L15,Listas!$DK$2:$DL$250,2,FALSE),"")</f>
        <v/>
      </c>
      <c r="N15" s="19" t="n"/>
      <c r="O15" s="20" t="n"/>
      <c r="P15" s="20" t="n"/>
      <c r="Q15" s="6" t="n"/>
      <c r="S15" s="17">
        <f>IF(NOT(OR(A15&lt;&gt;"",B15&lt;&gt;"",C15&lt;&gt;"",D15&lt;&gt;"",E15&lt;&gt;"",F15&lt;&gt;"",I15&lt;&gt;"",J15&lt;&gt;"",K15&lt;&gt;"",L15&lt;&gt;"",N15&lt;&gt;"",O15&lt;&gt;"",P15&lt;&gt;"",Q15&lt;&gt;"")),"",IF(NOT(AND(OR(A15="",AND(LEN(A15)=12,ISNUMBER(--A15))),OR(B15="",COUNTIF('2. Proyectos'!$A$5:$A$54,B15)&gt;0),OR(D15="",COUNTIF(Listas!$BI$2:$BI$137,D15)&gt;0),OR(E15="",COUNTIF(Listas!$AR$2:$AR$42,E15)&gt;0),OR(F15="",AND(ISNUMBER(F15),F15&gt;0)),OR(J15="",AND(ISNUMBER(J15),J15&gt;=2018,J15&lt;=2025)),OR(K15="",AND(ISNUMBER(K15),K15&gt;=1,K15&lt;=12)),OR(L15="",COUNTIF(Listas!$H$2:$H$250,L15)&gt;0),OR(N15="",AND(ISNUMBER(N15),N15&gt;0)),OR(O15="",AND(ISNUMBER(O15),O15&gt;=0)),OR(P15="",COUNTIF(Listas!$BC$2:$BC$3,P15)&gt;0),H15&lt;&gt;"Revisar")),"Dato inválido",IF(NOT(AND(A15&lt;&gt;"",B15&lt;&gt;"",C15&lt;&gt;"",E15&lt;&gt;"",J15&lt;&gt;"",K15&lt;&gt;"",L15&lt;&gt;"",N15&lt;&gt;"")),"Incompleta","OK")))</f>
        <v/>
      </c>
    </row>
    <row r="16">
      <c r="A16" s="13" t="n"/>
      <c r="B16" s="8" t="n"/>
      <c r="C16" s="8" t="n"/>
      <c r="D16" s="8" t="n"/>
      <c r="E16" s="8" t="n"/>
      <c r="F16" s="14" t="n"/>
      <c r="G16" s="15">
        <f>IF(F16="","",IF(F16&lt;1,"N1",IF(F16&lt;30,"N2",IF(F16&lt;57.5,"N3","N4"))))</f>
        <v/>
      </c>
      <c r="H16" s="15">
        <f>IF(OR(E16="",G16=""),"",IF(COUNTIFS(MapF6!$A$1:$A$74,E16,MapF6!$B$1:$B$74,G16)&gt;0,"OK","Revisar"))</f>
        <v/>
      </c>
      <c r="I16" s="8" t="n"/>
      <c r="J16" s="13" t="n"/>
      <c r="K16" s="13" t="n"/>
      <c r="L16" s="8" t="n"/>
      <c r="M16" s="15">
        <f>IFERROR(VLOOKUP(L16,Listas!$DK$2:$DL$250,2,FALSE),"")</f>
        <v/>
      </c>
      <c r="N16" s="14" t="n"/>
      <c r="O16" s="16" t="n"/>
      <c r="P16" s="16" t="n"/>
      <c r="Q16" s="8" t="n"/>
      <c r="S16" s="17">
        <f>IF(NOT(OR(A16&lt;&gt;"",B16&lt;&gt;"",C16&lt;&gt;"",D16&lt;&gt;"",E16&lt;&gt;"",F16&lt;&gt;"",I16&lt;&gt;"",J16&lt;&gt;"",K16&lt;&gt;"",L16&lt;&gt;"",N16&lt;&gt;"",O16&lt;&gt;"",P16&lt;&gt;"",Q16&lt;&gt;"")),"",IF(NOT(AND(OR(A16="",AND(LEN(A16)=12,ISNUMBER(--A16))),OR(B16="",COUNTIF('2. Proyectos'!$A$5:$A$54,B16)&gt;0),OR(D16="",COUNTIF(Listas!$BI$2:$BI$137,D16)&gt;0),OR(E16="",COUNTIF(Listas!$AR$2:$AR$42,E16)&gt;0),OR(F16="",AND(ISNUMBER(F16),F16&gt;0)),OR(J16="",AND(ISNUMBER(J16),J16&gt;=2018,J16&lt;=2025)),OR(K16="",AND(ISNUMBER(K16),K16&gt;=1,K16&lt;=12)),OR(L16="",COUNTIF(Listas!$H$2:$H$250,L16)&gt;0),OR(N16="",AND(ISNUMBER(N16),N16&gt;0)),OR(O16="",AND(ISNUMBER(O16),O16&gt;=0)),OR(P16="",COUNTIF(Listas!$BC$2:$BC$3,P16)&gt;0),H16&lt;&gt;"Revisar")),"Dato inválido",IF(NOT(AND(A16&lt;&gt;"",B16&lt;&gt;"",C16&lt;&gt;"",E16&lt;&gt;"",J16&lt;&gt;"",K16&lt;&gt;"",L16&lt;&gt;"",N16&lt;&gt;"")),"Incompleta","OK")))</f>
        <v/>
      </c>
    </row>
    <row r="17">
      <c r="A17" s="18" t="n"/>
      <c r="B17" s="6" t="n"/>
      <c r="C17" s="6" t="n"/>
      <c r="D17" s="6" t="n"/>
      <c r="E17" s="6" t="n"/>
      <c r="F17" s="19" t="n"/>
      <c r="G17" s="15">
        <f>IF(F17="","",IF(F17&lt;1,"N1",IF(F17&lt;30,"N2",IF(F17&lt;57.5,"N3","N4"))))</f>
        <v/>
      </c>
      <c r="H17" s="15">
        <f>IF(OR(E17="",G17=""),"",IF(COUNTIFS(MapF6!$A$1:$A$74,E17,MapF6!$B$1:$B$74,G17)&gt;0,"OK","Revisar"))</f>
        <v/>
      </c>
      <c r="I17" s="6" t="n"/>
      <c r="J17" s="18" t="n"/>
      <c r="K17" s="18" t="n"/>
      <c r="L17" s="6" t="n"/>
      <c r="M17" s="15">
        <f>IFERROR(VLOOKUP(L17,Listas!$DK$2:$DL$250,2,FALSE),"")</f>
        <v/>
      </c>
      <c r="N17" s="19" t="n"/>
      <c r="O17" s="20" t="n"/>
      <c r="P17" s="20" t="n"/>
      <c r="Q17" s="6" t="n"/>
      <c r="S17" s="17">
        <f>IF(NOT(OR(A17&lt;&gt;"",B17&lt;&gt;"",C17&lt;&gt;"",D17&lt;&gt;"",E17&lt;&gt;"",F17&lt;&gt;"",I17&lt;&gt;"",J17&lt;&gt;"",K17&lt;&gt;"",L17&lt;&gt;"",N17&lt;&gt;"",O17&lt;&gt;"",P17&lt;&gt;"",Q17&lt;&gt;"")),"",IF(NOT(AND(OR(A17="",AND(LEN(A17)=12,ISNUMBER(--A17))),OR(B17="",COUNTIF('2. Proyectos'!$A$5:$A$54,B17)&gt;0),OR(D17="",COUNTIF(Listas!$BI$2:$BI$137,D17)&gt;0),OR(E17="",COUNTIF(Listas!$AR$2:$AR$42,E17)&gt;0),OR(F17="",AND(ISNUMBER(F17),F17&gt;0)),OR(J17="",AND(ISNUMBER(J17),J17&gt;=2018,J17&lt;=2025)),OR(K17="",AND(ISNUMBER(K17),K17&gt;=1,K17&lt;=12)),OR(L17="",COUNTIF(Listas!$H$2:$H$250,L17)&gt;0),OR(N17="",AND(ISNUMBER(N17),N17&gt;0)),OR(O17="",AND(ISNUMBER(O17),O17&gt;=0)),OR(P17="",COUNTIF(Listas!$BC$2:$BC$3,P17)&gt;0),H17&lt;&gt;"Revisar")),"Dato inválido",IF(NOT(AND(A17&lt;&gt;"",B17&lt;&gt;"",C17&lt;&gt;"",E17&lt;&gt;"",J17&lt;&gt;"",K17&lt;&gt;"",L17&lt;&gt;"",N17&lt;&gt;"")),"Incompleta","OK")))</f>
        <v/>
      </c>
    </row>
    <row r="18">
      <c r="A18" s="13" t="n"/>
      <c r="B18" s="8" t="n"/>
      <c r="C18" s="8" t="n"/>
      <c r="D18" s="8" t="n"/>
      <c r="E18" s="8" t="n"/>
      <c r="F18" s="14" t="n"/>
      <c r="G18" s="15">
        <f>IF(F18="","",IF(F18&lt;1,"N1",IF(F18&lt;30,"N2",IF(F18&lt;57.5,"N3","N4"))))</f>
        <v/>
      </c>
      <c r="H18" s="15">
        <f>IF(OR(E18="",G18=""),"",IF(COUNTIFS(MapF6!$A$1:$A$74,E18,MapF6!$B$1:$B$74,G18)&gt;0,"OK","Revisar"))</f>
        <v/>
      </c>
      <c r="I18" s="8" t="n"/>
      <c r="J18" s="13" t="n"/>
      <c r="K18" s="13" t="n"/>
      <c r="L18" s="8" t="n"/>
      <c r="M18" s="15">
        <f>IFERROR(VLOOKUP(L18,Listas!$DK$2:$DL$250,2,FALSE),"")</f>
        <v/>
      </c>
      <c r="N18" s="14" t="n"/>
      <c r="O18" s="16" t="n"/>
      <c r="P18" s="16" t="n"/>
      <c r="Q18" s="8" t="n"/>
      <c r="S18" s="17">
        <f>IF(NOT(OR(A18&lt;&gt;"",B18&lt;&gt;"",C18&lt;&gt;"",D18&lt;&gt;"",E18&lt;&gt;"",F18&lt;&gt;"",I18&lt;&gt;"",J18&lt;&gt;"",K18&lt;&gt;"",L18&lt;&gt;"",N18&lt;&gt;"",O18&lt;&gt;"",P18&lt;&gt;"",Q18&lt;&gt;"")),"",IF(NOT(AND(OR(A18="",AND(LEN(A18)=12,ISNUMBER(--A18))),OR(B18="",COUNTIF('2. Proyectos'!$A$5:$A$54,B18)&gt;0),OR(D18="",COUNTIF(Listas!$BI$2:$BI$137,D18)&gt;0),OR(E18="",COUNTIF(Listas!$AR$2:$AR$42,E18)&gt;0),OR(F18="",AND(ISNUMBER(F18),F18&gt;0)),OR(J18="",AND(ISNUMBER(J18),J18&gt;=2018,J18&lt;=2025)),OR(K18="",AND(ISNUMBER(K18),K18&gt;=1,K18&lt;=12)),OR(L18="",COUNTIF(Listas!$H$2:$H$250,L18)&gt;0),OR(N18="",AND(ISNUMBER(N18),N18&gt;0)),OR(O18="",AND(ISNUMBER(O18),O18&gt;=0)),OR(P18="",COUNTIF(Listas!$BC$2:$BC$3,P18)&gt;0),H18&lt;&gt;"Revisar")),"Dato inválido",IF(NOT(AND(A18&lt;&gt;"",B18&lt;&gt;"",C18&lt;&gt;"",E18&lt;&gt;"",J18&lt;&gt;"",K18&lt;&gt;"",L18&lt;&gt;"",N18&lt;&gt;"")),"Incompleta","OK")))</f>
        <v/>
      </c>
    </row>
    <row r="19">
      <c r="A19" s="18" t="n"/>
      <c r="B19" s="6" t="n"/>
      <c r="C19" s="6" t="n"/>
      <c r="D19" s="6" t="n"/>
      <c r="E19" s="6" t="n"/>
      <c r="F19" s="19" t="n"/>
      <c r="G19" s="15">
        <f>IF(F19="","",IF(F19&lt;1,"N1",IF(F19&lt;30,"N2",IF(F19&lt;57.5,"N3","N4"))))</f>
        <v/>
      </c>
      <c r="H19" s="15">
        <f>IF(OR(E19="",G19=""),"",IF(COUNTIFS(MapF6!$A$1:$A$74,E19,MapF6!$B$1:$B$74,G19)&gt;0,"OK","Revisar"))</f>
        <v/>
      </c>
      <c r="I19" s="6" t="n"/>
      <c r="J19" s="18" t="n"/>
      <c r="K19" s="18" t="n"/>
      <c r="L19" s="6" t="n"/>
      <c r="M19" s="15">
        <f>IFERROR(VLOOKUP(L19,Listas!$DK$2:$DL$250,2,FALSE),"")</f>
        <v/>
      </c>
      <c r="N19" s="19" t="n"/>
      <c r="O19" s="20" t="n"/>
      <c r="P19" s="20" t="n"/>
      <c r="Q19" s="6" t="n"/>
      <c r="S19" s="17">
        <f>IF(NOT(OR(A19&lt;&gt;"",B19&lt;&gt;"",C19&lt;&gt;"",D19&lt;&gt;"",E19&lt;&gt;"",F19&lt;&gt;"",I19&lt;&gt;"",J19&lt;&gt;"",K19&lt;&gt;"",L19&lt;&gt;"",N19&lt;&gt;"",O19&lt;&gt;"",P19&lt;&gt;"",Q19&lt;&gt;"")),"",IF(NOT(AND(OR(A19="",AND(LEN(A19)=12,ISNUMBER(--A19))),OR(B19="",COUNTIF('2. Proyectos'!$A$5:$A$54,B19)&gt;0),OR(D19="",COUNTIF(Listas!$BI$2:$BI$137,D19)&gt;0),OR(E19="",COUNTIF(Listas!$AR$2:$AR$42,E19)&gt;0),OR(F19="",AND(ISNUMBER(F19),F19&gt;0)),OR(J19="",AND(ISNUMBER(J19),J19&gt;=2018,J19&lt;=2025)),OR(K19="",AND(ISNUMBER(K19),K19&gt;=1,K19&lt;=12)),OR(L19="",COUNTIF(Listas!$H$2:$H$250,L19)&gt;0),OR(N19="",AND(ISNUMBER(N19),N19&gt;0)),OR(O19="",AND(ISNUMBER(O19),O19&gt;=0)),OR(P19="",COUNTIF(Listas!$BC$2:$BC$3,P19)&gt;0),H19&lt;&gt;"Revisar")),"Dato inválido",IF(NOT(AND(A19&lt;&gt;"",B19&lt;&gt;"",C19&lt;&gt;"",E19&lt;&gt;"",J19&lt;&gt;"",K19&lt;&gt;"",L19&lt;&gt;"",N19&lt;&gt;"")),"Incompleta","OK")))</f>
        <v/>
      </c>
    </row>
    <row r="20">
      <c r="A20" s="13" t="n"/>
      <c r="B20" s="8" t="n"/>
      <c r="C20" s="8" t="n"/>
      <c r="D20" s="8" t="n"/>
      <c r="E20" s="8" t="n"/>
      <c r="F20" s="14" t="n"/>
      <c r="G20" s="15">
        <f>IF(F20="","",IF(F20&lt;1,"N1",IF(F20&lt;30,"N2",IF(F20&lt;57.5,"N3","N4"))))</f>
        <v/>
      </c>
      <c r="H20" s="15">
        <f>IF(OR(E20="",G20=""),"",IF(COUNTIFS(MapF6!$A$1:$A$74,E20,MapF6!$B$1:$B$74,G20)&gt;0,"OK","Revisar"))</f>
        <v/>
      </c>
      <c r="I20" s="8" t="n"/>
      <c r="J20" s="13" t="n"/>
      <c r="K20" s="13" t="n"/>
      <c r="L20" s="8" t="n"/>
      <c r="M20" s="15">
        <f>IFERROR(VLOOKUP(L20,Listas!$DK$2:$DL$250,2,FALSE),"")</f>
        <v/>
      </c>
      <c r="N20" s="14" t="n"/>
      <c r="O20" s="16" t="n"/>
      <c r="P20" s="16" t="n"/>
      <c r="Q20" s="8" t="n"/>
      <c r="S20" s="17">
        <f>IF(NOT(OR(A20&lt;&gt;"",B20&lt;&gt;"",C20&lt;&gt;"",D20&lt;&gt;"",E20&lt;&gt;"",F20&lt;&gt;"",I20&lt;&gt;"",J20&lt;&gt;"",K20&lt;&gt;"",L20&lt;&gt;"",N20&lt;&gt;"",O20&lt;&gt;"",P20&lt;&gt;"",Q20&lt;&gt;"")),"",IF(NOT(AND(OR(A20="",AND(LEN(A20)=12,ISNUMBER(--A20))),OR(B20="",COUNTIF('2. Proyectos'!$A$5:$A$54,B20)&gt;0),OR(D20="",COUNTIF(Listas!$BI$2:$BI$137,D20)&gt;0),OR(E20="",COUNTIF(Listas!$AR$2:$AR$42,E20)&gt;0),OR(F20="",AND(ISNUMBER(F20),F20&gt;0)),OR(J20="",AND(ISNUMBER(J20),J20&gt;=2018,J20&lt;=2025)),OR(K20="",AND(ISNUMBER(K20),K20&gt;=1,K20&lt;=12)),OR(L20="",COUNTIF(Listas!$H$2:$H$250,L20)&gt;0),OR(N20="",AND(ISNUMBER(N20),N20&gt;0)),OR(O20="",AND(ISNUMBER(O20),O20&gt;=0)),OR(P20="",COUNTIF(Listas!$BC$2:$BC$3,P20)&gt;0),H20&lt;&gt;"Revisar")),"Dato inválido",IF(NOT(AND(A20&lt;&gt;"",B20&lt;&gt;"",C20&lt;&gt;"",E20&lt;&gt;"",J20&lt;&gt;"",K20&lt;&gt;"",L20&lt;&gt;"",N20&lt;&gt;"")),"Incompleta","OK")))</f>
        <v/>
      </c>
    </row>
    <row r="21">
      <c r="A21" s="18" t="n"/>
      <c r="B21" s="6" t="n"/>
      <c r="C21" s="6" t="n"/>
      <c r="D21" s="6" t="n"/>
      <c r="E21" s="6" t="n"/>
      <c r="F21" s="19" t="n"/>
      <c r="G21" s="15">
        <f>IF(F21="","",IF(F21&lt;1,"N1",IF(F21&lt;30,"N2",IF(F21&lt;57.5,"N3","N4"))))</f>
        <v/>
      </c>
      <c r="H21" s="15">
        <f>IF(OR(E21="",G21=""),"",IF(COUNTIFS(MapF6!$A$1:$A$74,E21,MapF6!$B$1:$B$74,G21)&gt;0,"OK","Revisar"))</f>
        <v/>
      </c>
      <c r="I21" s="6" t="n"/>
      <c r="J21" s="18" t="n"/>
      <c r="K21" s="18" t="n"/>
      <c r="L21" s="6" t="n"/>
      <c r="M21" s="15">
        <f>IFERROR(VLOOKUP(L21,Listas!$DK$2:$DL$250,2,FALSE),"")</f>
        <v/>
      </c>
      <c r="N21" s="19" t="n"/>
      <c r="O21" s="20" t="n"/>
      <c r="P21" s="20" t="n"/>
      <c r="Q21" s="6" t="n"/>
      <c r="S21" s="17">
        <f>IF(NOT(OR(A21&lt;&gt;"",B21&lt;&gt;"",C21&lt;&gt;"",D21&lt;&gt;"",E21&lt;&gt;"",F21&lt;&gt;"",I21&lt;&gt;"",J21&lt;&gt;"",K21&lt;&gt;"",L21&lt;&gt;"",N21&lt;&gt;"",O21&lt;&gt;"",P21&lt;&gt;"",Q21&lt;&gt;"")),"",IF(NOT(AND(OR(A21="",AND(LEN(A21)=12,ISNUMBER(--A21))),OR(B21="",COUNTIF('2. Proyectos'!$A$5:$A$54,B21)&gt;0),OR(D21="",COUNTIF(Listas!$BI$2:$BI$137,D21)&gt;0),OR(E21="",COUNTIF(Listas!$AR$2:$AR$42,E21)&gt;0),OR(F21="",AND(ISNUMBER(F21),F21&gt;0)),OR(J21="",AND(ISNUMBER(J21),J21&gt;=2018,J21&lt;=2025)),OR(K21="",AND(ISNUMBER(K21),K21&gt;=1,K21&lt;=12)),OR(L21="",COUNTIF(Listas!$H$2:$H$250,L21)&gt;0),OR(N21="",AND(ISNUMBER(N21),N21&gt;0)),OR(O21="",AND(ISNUMBER(O21),O21&gt;=0)),OR(P21="",COUNTIF(Listas!$BC$2:$BC$3,P21)&gt;0),H21&lt;&gt;"Revisar")),"Dato inválido",IF(NOT(AND(A21&lt;&gt;"",B21&lt;&gt;"",C21&lt;&gt;"",E21&lt;&gt;"",J21&lt;&gt;"",K21&lt;&gt;"",L21&lt;&gt;"",N21&lt;&gt;"")),"Incompleta","OK")))</f>
        <v/>
      </c>
    </row>
    <row r="22">
      <c r="A22" s="13" t="n"/>
      <c r="B22" s="8" t="n"/>
      <c r="C22" s="8" t="n"/>
      <c r="D22" s="8" t="n"/>
      <c r="E22" s="8" t="n"/>
      <c r="F22" s="14" t="n"/>
      <c r="G22" s="15">
        <f>IF(F22="","",IF(F22&lt;1,"N1",IF(F22&lt;30,"N2",IF(F22&lt;57.5,"N3","N4"))))</f>
        <v/>
      </c>
      <c r="H22" s="15">
        <f>IF(OR(E22="",G22=""),"",IF(COUNTIFS(MapF6!$A$1:$A$74,E22,MapF6!$B$1:$B$74,G22)&gt;0,"OK","Revisar"))</f>
        <v/>
      </c>
      <c r="I22" s="8" t="n"/>
      <c r="J22" s="13" t="n"/>
      <c r="K22" s="13" t="n"/>
      <c r="L22" s="8" t="n"/>
      <c r="M22" s="15">
        <f>IFERROR(VLOOKUP(L22,Listas!$DK$2:$DL$250,2,FALSE),"")</f>
        <v/>
      </c>
      <c r="N22" s="14" t="n"/>
      <c r="O22" s="16" t="n"/>
      <c r="P22" s="16" t="n"/>
      <c r="Q22" s="8" t="n"/>
      <c r="S22" s="17">
        <f>IF(NOT(OR(A22&lt;&gt;"",B22&lt;&gt;"",C22&lt;&gt;"",D22&lt;&gt;"",E22&lt;&gt;"",F22&lt;&gt;"",I22&lt;&gt;"",J22&lt;&gt;"",K22&lt;&gt;"",L22&lt;&gt;"",N22&lt;&gt;"",O22&lt;&gt;"",P22&lt;&gt;"",Q22&lt;&gt;"")),"",IF(NOT(AND(OR(A22="",AND(LEN(A22)=12,ISNUMBER(--A22))),OR(B22="",COUNTIF('2. Proyectos'!$A$5:$A$54,B22)&gt;0),OR(D22="",COUNTIF(Listas!$BI$2:$BI$137,D22)&gt;0),OR(E22="",COUNTIF(Listas!$AR$2:$AR$42,E22)&gt;0),OR(F22="",AND(ISNUMBER(F22),F22&gt;0)),OR(J22="",AND(ISNUMBER(J22),J22&gt;=2018,J22&lt;=2025)),OR(K22="",AND(ISNUMBER(K22),K22&gt;=1,K22&lt;=12)),OR(L22="",COUNTIF(Listas!$H$2:$H$250,L22)&gt;0),OR(N22="",AND(ISNUMBER(N22),N22&gt;0)),OR(O22="",AND(ISNUMBER(O22),O22&gt;=0)),OR(P22="",COUNTIF(Listas!$BC$2:$BC$3,P22)&gt;0),H22&lt;&gt;"Revisar")),"Dato inválido",IF(NOT(AND(A22&lt;&gt;"",B22&lt;&gt;"",C22&lt;&gt;"",E22&lt;&gt;"",J22&lt;&gt;"",K22&lt;&gt;"",L22&lt;&gt;"",N22&lt;&gt;"")),"Incompleta","OK")))</f>
        <v/>
      </c>
    </row>
    <row r="23">
      <c r="A23" s="18" t="n"/>
      <c r="B23" s="6" t="n"/>
      <c r="C23" s="6" t="n"/>
      <c r="D23" s="6" t="n"/>
      <c r="E23" s="6" t="n"/>
      <c r="F23" s="19" t="n"/>
      <c r="G23" s="15">
        <f>IF(F23="","",IF(F23&lt;1,"N1",IF(F23&lt;30,"N2",IF(F23&lt;57.5,"N3","N4"))))</f>
        <v/>
      </c>
      <c r="H23" s="15">
        <f>IF(OR(E23="",G23=""),"",IF(COUNTIFS(MapF6!$A$1:$A$74,E23,MapF6!$B$1:$B$74,G23)&gt;0,"OK","Revisar"))</f>
        <v/>
      </c>
      <c r="I23" s="6" t="n"/>
      <c r="J23" s="18" t="n"/>
      <c r="K23" s="18" t="n"/>
      <c r="L23" s="6" t="n"/>
      <c r="M23" s="15">
        <f>IFERROR(VLOOKUP(L23,Listas!$DK$2:$DL$250,2,FALSE),"")</f>
        <v/>
      </c>
      <c r="N23" s="19" t="n"/>
      <c r="O23" s="20" t="n"/>
      <c r="P23" s="20" t="n"/>
      <c r="Q23" s="6" t="n"/>
      <c r="S23" s="17">
        <f>IF(NOT(OR(A23&lt;&gt;"",B23&lt;&gt;"",C23&lt;&gt;"",D23&lt;&gt;"",E23&lt;&gt;"",F23&lt;&gt;"",I23&lt;&gt;"",J23&lt;&gt;"",K23&lt;&gt;"",L23&lt;&gt;"",N23&lt;&gt;"",O23&lt;&gt;"",P23&lt;&gt;"",Q23&lt;&gt;"")),"",IF(NOT(AND(OR(A23="",AND(LEN(A23)=12,ISNUMBER(--A23))),OR(B23="",COUNTIF('2. Proyectos'!$A$5:$A$54,B23)&gt;0),OR(D23="",COUNTIF(Listas!$BI$2:$BI$137,D23)&gt;0),OR(E23="",COUNTIF(Listas!$AR$2:$AR$42,E23)&gt;0),OR(F23="",AND(ISNUMBER(F23),F23&gt;0)),OR(J23="",AND(ISNUMBER(J23),J23&gt;=2018,J23&lt;=2025)),OR(K23="",AND(ISNUMBER(K23),K23&gt;=1,K23&lt;=12)),OR(L23="",COUNTIF(Listas!$H$2:$H$250,L23)&gt;0),OR(N23="",AND(ISNUMBER(N23),N23&gt;0)),OR(O23="",AND(ISNUMBER(O23),O23&gt;=0)),OR(P23="",COUNTIF(Listas!$BC$2:$BC$3,P23)&gt;0),H23&lt;&gt;"Revisar")),"Dato inválido",IF(NOT(AND(A23&lt;&gt;"",B23&lt;&gt;"",C23&lt;&gt;"",E23&lt;&gt;"",J23&lt;&gt;"",K23&lt;&gt;"",L23&lt;&gt;"",N23&lt;&gt;"")),"Incompleta","OK")))</f>
        <v/>
      </c>
    </row>
    <row r="24">
      <c r="A24" s="13" t="n"/>
      <c r="B24" s="8" t="n"/>
      <c r="C24" s="8" t="n"/>
      <c r="D24" s="8" t="n"/>
      <c r="E24" s="8" t="n"/>
      <c r="F24" s="14" t="n"/>
      <c r="G24" s="15">
        <f>IF(F24="","",IF(F24&lt;1,"N1",IF(F24&lt;30,"N2",IF(F24&lt;57.5,"N3","N4"))))</f>
        <v/>
      </c>
      <c r="H24" s="15">
        <f>IF(OR(E24="",G24=""),"",IF(COUNTIFS(MapF6!$A$1:$A$74,E24,MapF6!$B$1:$B$74,G24)&gt;0,"OK","Revisar"))</f>
        <v/>
      </c>
      <c r="I24" s="8" t="n"/>
      <c r="J24" s="13" t="n"/>
      <c r="K24" s="13" t="n"/>
      <c r="L24" s="8" t="n"/>
      <c r="M24" s="15">
        <f>IFERROR(VLOOKUP(L24,Listas!$DK$2:$DL$250,2,FALSE),"")</f>
        <v/>
      </c>
      <c r="N24" s="14" t="n"/>
      <c r="O24" s="16" t="n"/>
      <c r="P24" s="16" t="n"/>
      <c r="Q24" s="8" t="n"/>
      <c r="S24" s="17">
        <f>IF(NOT(OR(A24&lt;&gt;"",B24&lt;&gt;"",C24&lt;&gt;"",D24&lt;&gt;"",E24&lt;&gt;"",F24&lt;&gt;"",I24&lt;&gt;"",J24&lt;&gt;"",K24&lt;&gt;"",L24&lt;&gt;"",N24&lt;&gt;"",O24&lt;&gt;"",P24&lt;&gt;"",Q24&lt;&gt;"")),"",IF(NOT(AND(OR(A24="",AND(LEN(A24)=12,ISNUMBER(--A24))),OR(B24="",COUNTIF('2. Proyectos'!$A$5:$A$54,B24)&gt;0),OR(D24="",COUNTIF(Listas!$BI$2:$BI$137,D24)&gt;0),OR(E24="",COUNTIF(Listas!$AR$2:$AR$42,E24)&gt;0),OR(F24="",AND(ISNUMBER(F24),F24&gt;0)),OR(J24="",AND(ISNUMBER(J24),J24&gt;=2018,J24&lt;=2025)),OR(K24="",AND(ISNUMBER(K24),K24&gt;=1,K24&lt;=12)),OR(L24="",COUNTIF(Listas!$H$2:$H$250,L24)&gt;0),OR(N24="",AND(ISNUMBER(N24),N24&gt;0)),OR(O24="",AND(ISNUMBER(O24),O24&gt;=0)),OR(P24="",COUNTIF(Listas!$BC$2:$BC$3,P24)&gt;0),H24&lt;&gt;"Revisar")),"Dato inválido",IF(NOT(AND(A24&lt;&gt;"",B24&lt;&gt;"",C24&lt;&gt;"",E24&lt;&gt;"",J24&lt;&gt;"",K24&lt;&gt;"",L24&lt;&gt;"",N24&lt;&gt;"")),"Incompleta","OK")))</f>
        <v/>
      </c>
    </row>
    <row r="25">
      <c r="A25" s="18" t="n"/>
      <c r="B25" s="6" t="n"/>
      <c r="C25" s="6" t="n"/>
      <c r="D25" s="6" t="n"/>
      <c r="E25" s="6" t="n"/>
      <c r="F25" s="19" t="n"/>
      <c r="G25" s="15">
        <f>IF(F25="","",IF(F25&lt;1,"N1",IF(F25&lt;30,"N2",IF(F25&lt;57.5,"N3","N4"))))</f>
        <v/>
      </c>
      <c r="H25" s="15">
        <f>IF(OR(E25="",G25=""),"",IF(COUNTIFS(MapF6!$A$1:$A$74,E25,MapF6!$B$1:$B$74,G25)&gt;0,"OK","Revisar"))</f>
        <v/>
      </c>
      <c r="I25" s="6" t="n"/>
      <c r="J25" s="18" t="n"/>
      <c r="K25" s="18" t="n"/>
      <c r="L25" s="6" t="n"/>
      <c r="M25" s="15">
        <f>IFERROR(VLOOKUP(L25,Listas!$DK$2:$DL$250,2,FALSE),"")</f>
        <v/>
      </c>
      <c r="N25" s="19" t="n"/>
      <c r="O25" s="20" t="n"/>
      <c r="P25" s="20" t="n"/>
      <c r="Q25" s="6" t="n"/>
      <c r="S25" s="17">
        <f>IF(NOT(OR(A25&lt;&gt;"",B25&lt;&gt;"",C25&lt;&gt;"",D25&lt;&gt;"",E25&lt;&gt;"",F25&lt;&gt;"",I25&lt;&gt;"",J25&lt;&gt;"",K25&lt;&gt;"",L25&lt;&gt;"",N25&lt;&gt;"",O25&lt;&gt;"",P25&lt;&gt;"",Q25&lt;&gt;"")),"",IF(NOT(AND(OR(A25="",AND(LEN(A25)=12,ISNUMBER(--A25))),OR(B25="",COUNTIF('2. Proyectos'!$A$5:$A$54,B25)&gt;0),OR(D25="",COUNTIF(Listas!$BI$2:$BI$137,D25)&gt;0),OR(E25="",COUNTIF(Listas!$AR$2:$AR$42,E25)&gt;0),OR(F25="",AND(ISNUMBER(F25),F25&gt;0)),OR(J25="",AND(ISNUMBER(J25),J25&gt;=2018,J25&lt;=2025)),OR(K25="",AND(ISNUMBER(K25),K25&gt;=1,K25&lt;=12)),OR(L25="",COUNTIF(Listas!$H$2:$H$250,L25)&gt;0),OR(N25="",AND(ISNUMBER(N25),N25&gt;0)),OR(O25="",AND(ISNUMBER(O25),O25&gt;=0)),OR(P25="",COUNTIF(Listas!$BC$2:$BC$3,P25)&gt;0),H25&lt;&gt;"Revisar")),"Dato inválido",IF(NOT(AND(A25&lt;&gt;"",B25&lt;&gt;"",C25&lt;&gt;"",E25&lt;&gt;"",J25&lt;&gt;"",K25&lt;&gt;"",L25&lt;&gt;"",N25&lt;&gt;"")),"Incompleta","OK")))</f>
        <v/>
      </c>
    </row>
    <row r="26">
      <c r="A26" s="13" t="n"/>
      <c r="B26" s="8" t="n"/>
      <c r="C26" s="8" t="n"/>
      <c r="D26" s="8" t="n"/>
      <c r="E26" s="8" t="n"/>
      <c r="F26" s="14" t="n"/>
      <c r="G26" s="15">
        <f>IF(F26="","",IF(F26&lt;1,"N1",IF(F26&lt;30,"N2",IF(F26&lt;57.5,"N3","N4"))))</f>
        <v/>
      </c>
      <c r="H26" s="15">
        <f>IF(OR(E26="",G26=""),"",IF(COUNTIFS(MapF6!$A$1:$A$74,E26,MapF6!$B$1:$B$74,G26)&gt;0,"OK","Revisar"))</f>
        <v/>
      </c>
      <c r="I26" s="8" t="n"/>
      <c r="J26" s="13" t="n"/>
      <c r="K26" s="13" t="n"/>
      <c r="L26" s="8" t="n"/>
      <c r="M26" s="15">
        <f>IFERROR(VLOOKUP(L26,Listas!$DK$2:$DL$250,2,FALSE),"")</f>
        <v/>
      </c>
      <c r="N26" s="14" t="n"/>
      <c r="O26" s="16" t="n"/>
      <c r="P26" s="16" t="n"/>
      <c r="Q26" s="8" t="n"/>
      <c r="S26" s="17">
        <f>IF(NOT(OR(A26&lt;&gt;"",B26&lt;&gt;"",C26&lt;&gt;"",D26&lt;&gt;"",E26&lt;&gt;"",F26&lt;&gt;"",I26&lt;&gt;"",J26&lt;&gt;"",K26&lt;&gt;"",L26&lt;&gt;"",N26&lt;&gt;"",O26&lt;&gt;"",P26&lt;&gt;"",Q26&lt;&gt;"")),"",IF(NOT(AND(OR(A26="",AND(LEN(A26)=12,ISNUMBER(--A26))),OR(B26="",COUNTIF('2. Proyectos'!$A$5:$A$54,B26)&gt;0),OR(D26="",COUNTIF(Listas!$BI$2:$BI$137,D26)&gt;0),OR(E26="",COUNTIF(Listas!$AR$2:$AR$42,E26)&gt;0),OR(F26="",AND(ISNUMBER(F26),F26&gt;0)),OR(J26="",AND(ISNUMBER(J26),J26&gt;=2018,J26&lt;=2025)),OR(K26="",AND(ISNUMBER(K26),K26&gt;=1,K26&lt;=12)),OR(L26="",COUNTIF(Listas!$H$2:$H$250,L26)&gt;0),OR(N26="",AND(ISNUMBER(N26),N26&gt;0)),OR(O26="",AND(ISNUMBER(O26),O26&gt;=0)),OR(P26="",COUNTIF(Listas!$BC$2:$BC$3,P26)&gt;0),H26&lt;&gt;"Revisar")),"Dato inválido",IF(NOT(AND(A26&lt;&gt;"",B26&lt;&gt;"",C26&lt;&gt;"",E26&lt;&gt;"",J26&lt;&gt;"",K26&lt;&gt;"",L26&lt;&gt;"",N26&lt;&gt;"")),"Incompleta","OK")))</f>
        <v/>
      </c>
    </row>
    <row r="27">
      <c r="A27" s="18" t="n"/>
      <c r="B27" s="6" t="n"/>
      <c r="C27" s="6" t="n"/>
      <c r="D27" s="6" t="n"/>
      <c r="E27" s="6" t="n"/>
      <c r="F27" s="19" t="n"/>
      <c r="G27" s="15">
        <f>IF(F27="","",IF(F27&lt;1,"N1",IF(F27&lt;30,"N2",IF(F27&lt;57.5,"N3","N4"))))</f>
        <v/>
      </c>
      <c r="H27" s="15">
        <f>IF(OR(E27="",G27=""),"",IF(COUNTIFS(MapF6!$A$1:$A$74,E27,MapF6!$B$1:$B$74,G27)&gt;0,"OK","Revisar"))</f>
        <v/>
      </c>
      <c r="I27" s="6" t="n"/>
      <c r="J27" s="18" t="n"/>
      <c r="K27" s="18" t="n"/>
      <c r="L27" s="6" t="n"/>
      <c r="M27" s="15">
        <f>IFERROR(VLOOKUP(L27,Listas!$DK$2:$DL$250,2,FALSE),"")</f>
        <v/>
      </c>
      <c r="N27" s="19" t="n"/>
      <c r="O27" s="20" t="n"/>
      <c r="P27" s="20" t="n"/>
      <c r="Q27" s="6" t="n"/>
      <c r="S27" s="17">
        <f>IF(NOT(OR(A27&lt;&gt;"",B27&lt;&gt;"",C27&lt;&gt;"",D27&lt;&gt;"",E27&lt;&gt;"",F27&lt;&gt;"",I27&lt;&gt;"",J27&lt;&gt;"",K27&lt;&gt;"",L27&lt;&gt;"",N27&lt;&gt;"",O27&lt;&gt;"",P27&lt;&gt;"",Q27&lt;&gt;"")),"",IF(NOT(AND(OR(A27="",AND(LEN(A27)=12,ISNUMBER(--A27))),OR(B27="",COUNTIF('2. Proyectos'!$A$5:$A$54,B27)&gt;0),OR(D27="",COUNTIF(Listas!$BI$2:$BI$137,D27)&gt;0),OR(E27="",COUNTIF(Listas!$AR$2:$AR$42,E27)&gt;0),OR(F27="",AND(ISNUMBER(F27),F27&gt;0)),OR(J27="",AND(ISNUMBER(J27),J27&gt;=2018,J27&lt;=2025)),OR(K27="",AND(ISNUMBER(K27),K27&gt;=1,K27&lt;=12)),OR(L27="",COUNTIF(Listas!$H$2:$H$250,L27)&gt;0),OR(N27="",AND(ISNUMBER(N27),N27&gt;0)),OR(O27="",AND(ISNUMBER(O27),O27&gt;=0)),OR(P27="",COUNTIF(Listas!$BC$2:$BC$3,P27)&gt;0),H27&lt;&gt;"Revisar")),"Dato inválido",IF(NOT(AND(A27&lt;&gt;"",B27&lt;&gt;"",C27&lt;&gt;"",E27&lt;&gt;"",J27&lt;&gt;"",K27&lt;&gt;"",L27&lt;&gt;"",N27&lt;&gt;"")),"Incompleta","OK")))</f>
        <v/>
      </c>
    </row>
    <row r="28">
      <c r="A28" s="13" t="n"/>
      <c r="B28" s="8" t="n"/>
      <c r="C28" s="8" t="n"/>
      <c r="D28" s="8" t="n"/>
      <c r="E28" s="8" t="n"/>
      <c r="F28" s="14" t="n"/>
      <c r="G28" s="15">
        <f>IF(F28="","",IF(F28&lt;1,"N1",IF(F28&lt;30,"N2",IF(F28&lt;57.5,"N3","N4"))))</f>
        <v/>
      </c>
      <c r="H28" s="15">
        <f>IF(OR(E28="",G28=""),"",IF(COUNTIFS(MapF6!$A$1:$A$74,E28,MapF6!$B$1:$B$74,G28)&gt;0,"OK","Revisar"))</f>
        <v/>
      </c>
      <c r="I28" s="8" t="n"/>
      <c r="J28" s="13" t="n"/>
      <c r="K28" s="13" t="n"/>
      <c r="L28" s="8" t="n"/>
      <c r="M28" s="15">
        <f>IFERROR(VLOOKUP(L28,Listas!$DK$2:$DL$250,2,FALSE),"")</f>
        <v/>
      </c>
      <c r="N28" s="14" t="n"/>
      <c r="O28" s="16" t="n"/>
      <c r="P28" s="16" t="n"/>
      <c r="Q28" s="8" t="n"/>
      <c r="S28" s="17">
        <f>IF(NOT(OR(A28&lt;&gt;"",B28&lt;&gt;"",C28&lt;&gt;"",D28&lt;&gt;"",E28&lt;&gt;"",F28&lt;&gt;"",I28&lt;&gt;"",J28&lt;&gt;"",K28&lt;&gt;"",L28&lt;&gt;"",N28&lt;&gt;"",O28&lt;&gt;"",P28&lt;&gt;"",Q28&lt;&gt;"")),"",IF(NOT(AND(OR(A28="",AND(LEN(A28)=12,ISNUMBER(--A28))),OR(B28="",COUNTIF('2. Proyectos'!$A$5:$A$54,B28)&gt;0),OR(D28="",COUNTIF(Listas!$BI$2:$BI$137,D28)&gt;0),OR(E28="",COUNTIF(Listas!$AR$2:$AR$42,E28)&gt;0),OR(F28="",AND(ISNUMBER(F28),F28&gt;0)),OR(J28="",AND(ISNUMBER(J28),J28&gt;=2018,J28&lt;=2025)),OR(K28="",AND(ISNUMBER(K28),K28&gt;=1,K28&lt;=12)),OR(L28="",COUNTIF(Listas!$H$2:$H$250,L28)&gt;0),OR(N28="",AND(ISNUMBER(N28),N28&gt;0)),OR(O28="",AND(ISNUMBER(O28),O28&gt;=0)),OR(P28="",COUNTIF(Listas!$BC$2:$BC$3,P28)&gt;0),H28&lt;&gt;"Revisar")),"Dato inválido",IF(NOT(AND(A28&lt;&gt;"",B28&lt;&gt;"",C28&lt;&gt;"",E28&lt;&gt;"",J28&lt;&gt;"",K28&lt;&gt;"",L28&lt;&gt;"",N28&lt;&gt;"")),"Incompleta","OK")))</f>
        <v/>
      </c>
    </row>
    <row r="29">
      <c r="A29" s="18" t="n"/>
      <c r="B29" s="6" t="n"/>
      <c r="C29" s="6" t="n"/>
      <c r="D29" s="6" t="n"/>
      <c r="E29" s="6" t="n"/>
      <c r="F29" s="19" t="n"/>
      <c r="G29" s="15">
        <f>IF(F29="","",IF(F29&lt;1,"N1",IF(F29&lt;30,"N2",IF(F29&lt;57.5,"N3","N4"))))</f>
        <v/>
      </c>
      <c r="H29" s="15">
        <f>IF(OR(E29="",G29=""),"",IF(COUNTIFS(MapF6!$A$1:$A$74,E29,MapF6!$B$1:$B$74,G29)&gt;0,"OK","Revisar"))</f>
        <v/>
      </c>
      <c r="I29" s="6" t="n"/>
      <c r="J29" s="18" t="n"/>
      <c r="K29" s="18" t="n"/>
      <c r="L29" s="6" t="n"/>
      <c r="M29" s="15">
        <f>IFERROR(VLOOKUP(L29,Listas!$DK$2:$DL$250,2,FALSE),"")</f>
        <v/>
      </c>
      <c r="N29" s="19" t="n"/>
      <c r="O29" s="20" t="n"/>
      <c r="P29" s="20" t="n"/>
      <c r="Q29" s="6" t="n"/>
      <c r="S29" s="17">
        <f>IF(NOT(OR(A29&lt;&gt;"",B29&lt;&gt;"",C29&lt;&gt;"",D29&lt;&gt;"",E29&lt;&gt;"",F29&lt;&gt;"",I29&lt;&gt;"",J29&lt;&gt;"",K29&lt;&gt;"",L29&lt;&gt;"",N29&lt;&gt;"",O29&lt;&gt;"",P29&lt;&gt;"",Q29&lt;&gt;"")),"",IF(NOT(AND(OR(A29="",AND(LEN(A29)=12,ISNUMBER(--A29))),OR(B29="",COUNTIF('2. Proyectos'!$A$5:$A$54,B29)&gt;0),OR(D29="",COUNTIF(Listas!$BI$2:$BI$137,D29)&gt;0),OR(E29="",COUNTIF(Listas!$AR$2:$AR$42,E29)&gt;0),OR(F29="",AND(ISNUMBER(F29),F29&gt;0)),OR(J29="",AND(ISNUMBER(J29),J29&gt;=2018,J29&lt;=2025)),OR(K29="",AND(ISNUMBER(K29),K29&gt;=1,K29&lt;=12)),OR(L29="",COUNTIF(Listas!$H$2:$H$250,L29)&gt;0),OR(N29="",AND(ISNUMBER(N29),N29&gt;0)),OR(O29="",AND(ISNUMBER(O29),O29&gt;=0)),OR(P29="",COUNTIF(Listas!$BC$2:$BC$3,P29)&gt;0),H29&lt;&gt;"Revisar")),"Dato inválido",IF(NOT(AND(A29&lt;&gt;"",B29&lt;&gt;"",C29&lt;&gt;"",E29&lt;&gt;"",J29&lt;&gt;"",K29&lt;&gt;"",L29&lt;&gt;"",N29&lt;&gt;"")),"Incompleta","OK")))</f>
        <v/>
      </c>
    </row>
    <row r="30">
      <c r="A30" s="13" t="n"/>
      <c r="B30" s="8" t="n"/>
      <c r="C30" s="8" t="n"/>
      <c r="D30" s="8" t="n"/>
      <c r="E30" s="8" t="n"/>
      <c r="F30" s="14" t="n"/>
      <c r="G30" s="15">
        <f>IF(F30="","",IF(F30&lt;1,"N1",IF(F30&lt;30,"N2",IF(F30&lt;57.5,"N3","N4"))))</f>
        <v/>
      </c>
      <c r="H30" s="15">
        <f>IF(OR(E30="",G30=""),"",IF(COUNTIFS(MapF6!$A$1:$A$74,E30,MapF6!$B$1:$B$74,G30)&gt;0,"OK","Revisar"))</f>
        <v/>
      </c>
      <c r="I30" s="8" t="n"/>
      <c r="J30" s="13" t="n"/>
      <c r="K30" s="13" t="n"/>
      <c r="L30" s="8" t="n"/>
      <c r="M30" s="15">
        <f>IFERROR(VLOOKUP(L30,Listas!$DK$2:$DL$250,2,FALSE),"")</f>
        <v/>
      </c>
      <c r="N30" s="14" t="n"/>
      <c r="O30" s="16" t="n"/>
      <c r="P30" s="16" t="n"/>
      <c r="Q30" s="8" t="n"/>
      <c r="S30" s="17">
        <f>IF(NOT(OR(A30&lt;&gt;"",B30&lt;&gt;"",C30&lt;&gt;"",D30&lt;&gt;"",E30&lt;&gt;"",F30&lt;&gt;"",I30&lt;&gt;"",J30&lt;&gt;"",K30&lt;&gt;"",L30&lt;&gt;"",N30&lt;&gt;"",O30&lt;&gt;"",P30&lt;&gt;"",Q30&lt;&gt;"")),"",IF(NOT(AND(OR(A30="",AND(LEN(A30)=12,ISNUMBER(--A30))),OR(B30="",COUNTIF('2. Proyectos'!$A$5:$A$54,B30)&gt;0),OR(D30="",COUNTIF(Listas!$BI$2:$BI$137,D30)&gt;0),OR(E30="",COUNTIF(Listas!$AR$2:$AR$42,E30)&gt;0),OR(F30="",AND(ISNUMBER(F30),F30&gt;0)),OR(J30="",AND(ISNUMBER(J30),J30&gt;=2018,J30&lt;=2025)),OR(K30="",AND(ISNUMBER(K30),K30&gt;=1,K30&lt;=12)),OR(L30="",COUNTIF(Listas!$H$2:$H$250,L30)&gt;0),OR(N30="",AND(ISNUMBER(N30),N30&gt;0)),OR(O30="",AND(ISNUMBER(O30),O30&gt;=0)),OR(P30="",COUNTIF(Listas!$BC$2:$BC$3,P30)&gt;0),H30&lt;&gt;"Revisar")),"Dato inválido",IF(NOT(AND(A30&lt;&gt;"",B30&lt;&gt;"",C30&lt;&gt;"",E30&lt;&gt;"",J30&lt;&gt;"",K30&lt;&gt;"",L30&lt;&gt;"",N30&lt;&gt;"")),"Incompleta","OK")))</f>
        <v/>
      </c>
    </row>
    <row r="31">
      <c r="A31" s="18" t="n"/>
      <c r="B31" s="6" t="n"/>
      <c r="C31" s="6" t="n"/>
      <c r="D31" s="6" t="n"/>
      <c r="E31" s="6" t="n"/>
      <c r="F31" s="19" t="n"/>
      <c r="G31" s="15">
        <f>IF(F31="","",IF(F31&lt;1,"N1",IF(F31&lt;30,"N2",IF(F31&lt;57.5,"N3","N4"))))</f>
        <v/>
      </c>
      <c r="H31" s="15">
        <f>IF(OR(E31="",G31=""),"",IF(COUNTIFS(MapF6!$A$1:$A$74,E31,MapF6!$B$1:$B$74,G31)&gt;0,"OK","Revisar"))</f>
        <v/>
      </c>
      <c r="I31" s="6" t="n"/>
      <c r="J31" s="18" t="n"/>
      <c r="K31" s="18" t="n"/>
      <c r="L31" s="6" t="n"/>
      <c r="M31" s="15">
        <f>IFERROR(VLOOKUP(L31,Listas!$DK$2:$DL$250,2,FALSE),"")</f>
        <v/>
      </c>
      <c r="N31" s="19" t="n"/>
      <c r="O31" s="20" t="n"/>
      <c r="P31" s="20" t="n"/>
      <c r="Q31" s="6" t="n"/>
      <c r="S31" s="17">
        <f>IF(NOT(OR(A31&lt;&gt;"",B31&lt;&gt;"",C31&lt;&gt;"",D31&lt;&gt;"",E31&lt;&gt;"",F31&lt;&gt;"",I31&lt;&gt;"",J31&lt;&gt;"",K31&lt;&gt;"",L31&lt;&gt;"",N31&lt;&gt;"",O31&lt;&gt;"",P31&lt;&gt;"",Q31&lt;&gt;"")),"",IF(NOT(AND(OR(A31="",AND(LEN(A31)=12,ISNUMBER(--A31))),OR(B31="",COUNTIF('2. Proyectos'!$A$5:$A$54,B31)&gt;0),OR(D31="",COUNTIF(Listas!$BI$2:$BI$137,D31)&gt;0),OR(E31="",COUNTIF(Listas!$AR$2:$AR$42,E31)&gt;0),OR(F31="",AND(ISNUMBER(F31),F31&gt;0)),OR(J31="",AND(ISNUMBER(J31),J31&gt;=2018,J31&lt;=2025)),OR(K31="",AND(ISNUMBER(K31),K31&gt;=1,K31&lt;=12)),OR(L31="",COUNTIF(Listas!$H$2:$H$250,L31)&gt;0),OR(N31="",AND(ISNUMBER(N31),N31&gt;0)),OR(O31="",AND(ISNUMBER(O31),O31&gt;=0)),OR(P31="",COUNTIF(Listas!$BC$2:$BC$3,P31)&gt;0),H31&lt;&gt;"Revisar")),"Dato inválido",IF(NOT(AND(A31&lt;&gt;"",B31&lt;&gt;"",C31&lt;&gt;"",E31&lt;&gt;"",J31&lt;&gt;"",K31&lt;&gt;"",L31&lt;&gt;"",N31&lt;&gt;"")),"Incompleta","OK")))</f>
        <v/>
      </c>
    </row>
    <row r="32">
      <c r="A32" s="13" t="n"/>
      <c r="B32" s="8" t="n"/>
      <c r="C32" s="8" t="n"/>
      <c r="D32" s="8" t="n"/>
      <c r="E32" s="8" t="n"/>
      <c r="F32" s="14" t="n"/>
      <c r="G32" s="15">
        <f>IF(F32="","",IF(F32&lt;1,"N1",IF(F32&lt;30,"N2",IF(F32&lt;57.5,"N3","N4"))))</f>
        <v/>
      </c>
      <c r="H32" s="15">
        <f>IF(OR(E32="",G32=""),"",IF(COUNTIFS(MapF6!$A$1:$A$74,E32,MapF6!$B$1:$B$74,G32)&gt;0,"OK","Revisar"))</f>
        <v/>
      </c>
      <c r="I32" s="8" t="n"/>
      <c r="J32" s="13" t="n"/>
      <c r="K32" s="13" t="n"/>
      <c r="L32" s="8" t="n"/>
      <c r="M32" s="15">
        <f>IFERROR(VLOOKUP(L32,Listas!$DK$2:$DL$250,2,FALSE),"")</f>
        <v/>
      </c>
      <c r="N32" s="14" t="n"/>
      <c r="O32" s="16" t="n"/>
      <c r="P32" s="16" t="n"/>
      <c r="Q32" s="8" t="n"/>
      <c r="S32" s="17">
        <f>IF(NOT(OR(A32&lt;&gt;"",B32&lt;&gt;"",C32&lt;&gt;"",D32&lt;&gt;"",E32&lt;&gt;"",F32&lt;&gt;"",I32&lt;&gt;"",J32&lt;&gt;"",K32&lt;&gt;"",L32&lt;&gt;"",N32&lt;&gt;"",O32&lt;&gt;"",P32&lt;&gt;"",Q32&lt;&gt;"")),"",IF(NOT(AND(OR(A32="",AND(LEN(A32)=12,ISNUMBER(--A32))),OR(B32="",COUNTIF('2. Proyectos'!$A$5:$A$54,B32)&gt;0),OR(D32="",COUNTIF(Listas!$BI$2:$BI$137,D32)&gt;0),OR(E32="",COUNTIF(Listas!$AR$2:$AR$42,E32)&gt;0),OR(F32="",AND(ISNUMBER(F32),F32&gt;0)),OR(J32="",AND(ISNUMBER(J32),J32&gt;=2018,J32&lt;=2025)),OR(K32="",AND(ISNUMBER(K32),K32&gt;=1,K32&lt;=12)),OR(L32="",COUNTIF(Listas!$H$2:$H$250,L32)&gt;0),OR(N32="",AND(ISNUMBER(N32),N32&gt;0)),OR(O32="",AND(ISNUMBER(O32),O32&gt;=0)),OR(P32="",COUNTIF(Listas!$BC$2:$BC$3,P32)&gt;0),H32&lt;&gt;"Revisar")),"Dato inválido",IF(NOT(AND(A32&lt;&gt;"",B32&lt;&gt;"",C32&lt;&gt;"",E32&lt;&gt;"",J32&lt;&gt;"",K32&lt;&gt;"",L32&lt;&gt;"",N32&lt;&gt;"")),"Incompleta","OK")))</f>
        <v/>
      </c>
    </row>
    <row r="33">
      <c r="A33" s="18" t="n"/>
      <c r="B33" s="6" t="n"/>
      <c r="C33" s="6" t="n"/>
      <c r="D33" s="6" t="n"/>
      <c r="E33" s="6" t="n"/>
      <c r="F33" s="19" t="n"/>
      <c r="G33" s="15">
        <f>IF(F33="","",IF(F33&lt;1,"N1",IF(F33&lt;30,"N2",IF(F33&lt;57.5,"N3","N4"))))</f>
        <v/>
      </c>
      <c r="H33" s="15">
        <f>IF(OR(E33="",G33=""),"",IF(COUNTIFS(MapF6!$A$1:$A$74,E33,MapF6!$B$1:$B$74,G33)&gt;0,"OK","Revisar"))</f>
        <v/>
      </c>
      <c r="I33" s="6" t="n"/>
      <c r="J33" s="18" t="n"/>
      <c r="K33" s="18" t="n"/>
      <c r="L33" s="6" t="n"/>
      <c r="M33" s="15">
        <f>IFERROR(VLOOKUP(L33,Listas!$DK$2:$DL$250,2,FALSE),"")</f>
        <v/>
      </c>
      <c r="N33" s="19" t="n"/>
      <c r="O33" s="20" t="n"/>
      <c r="P33" s="20" t="n"/>
      <c r="Q33" s="6" t="n"/>
      <c r="S33" s="17">
        <f>IF(NOT(OR(A33&lt;&gt;"",B33&lt;&gt;"",C33&lt;&gt;"",D33&lt;&gt;"",E33&lt;&gt;"",F33&lt;&gt;"",I33&lt;&gt;"",J33&lt;&gt;"",K33&lt;&gt;"",L33&lt;&gt;"",N33&lt;&gt;"",O33&lt;&gt;"",P33&lt;&gt;"",Q33&lt;&gt;"")),"",IF(NOT(AND(OR(A33="",AND(LEN(A33)=12,ISNUMBER(--A33))),OR(B33="",COUNTIF('2. Proyectos'!$A$5:$A$54,B33)&gt;0),OR(D33="",COUNTIF(Listas!$BI$2:$BI$137,D33)&gt;0),OR(E33="",COUNTIF(Listas!$AR$2:$AR$42,E33)&gt;0),OR(F33="",AND(ISNUMBER(F33),F33&gt;0)),OR(J33="",AND(ISNUMBER(J33),J33&gt;=2018,J33&lt;=2025)),OR(K33="",AND(ISNUMBER(K33),K33&gt;=1,K33&lt;=12)),OR(L33="",COUNTIF(Listas!$H$2:$H$250,L33)&gt;0),OR(N33="",AND(ISNUMBER(N33),N33&gt;0)),OR(O33="",AND(ISNUMBER(O33),O33&gt;=0)),OR(P33="",COUNTIF(Listas!$BC$2:$BC$3,P33)&gt;0),H33&lt;&gt;"Revisar")),"Dato inválido",IF(NOT(AND(A33&lt;&gt;"",B33&lt;&gt;"",C33&lt;&gt;"",E33&lt;&gt;"",J33&lt;&gt;"",K33&lt;&gt;"",L33&lt;&gt;"",N33&lt;&gt;"")),"Incompleta","OK")))</f>
        <v/>
      </c>
    </row>
    <row r="34">
      <c r="A34" s="13" t="n"/>
      <c r="B34" s="8" t="n"/>
      <c r="C34" s="8" t="n"/>
      <c r="D34" s="8" t="n"/>
      <c r="E34" s="8" t="n"/>
      <c r="F34" s="14" t="n"/>
      <c r="G34" s="15">
        <f>IF(F34="","",IF(F34&lt;1,"N1",IF(F34&lt;30,"N2",IF(F34&lt;57.5,"N3","N4"))))</f>
        <v/>
      </c>
      <c r="H34" s="15">
        <f>IF(OR(E34="",G34=""),"",IF(COUNTIFS(MapF6!$A$1:$A$74,E34,MapF6!$B$1:$B$74,G34)&gt;0,"OK","Revisar"))</f>
        <v/>
      </c>
      <c r="I34" s="8" t="n"/>
      <c r="J34" s="13" t="n"/>
      <c r="K34" s="13" t="n"/>
      <c r="L34" s="8" t="n"/>
      <c r="M34" s="15">
        <f>IFERROR(VLOOKUP(L34,Listas!$DK$2:$DL$250,2,FALSE),"")</f>
        <v/>
      </c>
      <c r="N34" s="14" t="n"/>
      <c r="O34" s="16" t="n"/>
      <c r="P34" s="16" t="n"/>
      <c r="Q34" s="8" t="n"/>
      <c r="S34" s="17">
        <f>IF(NOT(OR(A34&lt;&gt;"",B34&lt;&gt;"",C34&lt;&gt;"",D34&lt;&gt;"",E34&lt;&gt;"",F34&lt;&gt;"",I34&lt;&gt;"",J34&lt;&gt;"",K34&lt;&gt;"",L34&lt;&gt;"",N34&lt;&gt;"",O34&lt;&gt;"",P34&lt;&gt;"",Q34&lt;&gt;"")),"",IF(NOT(AND(OR(A34="",AND(LEN(A34)=12,ISNUMBER(--A34))),OR(B34="",COUNTIF('2. Proyectos'!$A$5:$A$54,B34)&gt;0),OR(D34="",COUNTIF(Listas!$BI$2:$BI$137,D34)&gt;0),OR(E34="",COUNTIF(Listas!$AR$2:$AR$42,E34)&gt;0),OR(F34="",AND(ISNUMBER(F34),F34&gt;0)),OR(J34="",AND(ISNUMBER(J34),J34&gt;=2018,J34&lt;=2025)),OR(K34="",AND(ISNUMBER(K34),K34&gt;=1,K34&lt;=12)),OR(L34="",COUNTIF(Listas!$H$2:$H$250,L34)&gt;0),OR(N34="",AND(ISNUMBER(N34),N34&gt;0)),OR(O34="",AND(ISNUMBER(O34),O34&gt;=0)),OR(P34="",COUNTIF(Listas!$BC$2:$BC$3,P34)&gt;0),H34&lt;&gt;"Revisar")),"Dato inválido",IF(NOT(AND(A34&lt;&gt;"",B34&lt;&gt;"",C34&lt;&gt;"",E34&lt;&gt;"",J34&lt;&gt;"",K34&lt;&gt;"",L34&lt;&gt;"",N34&lt;&gt;"")),"Incompleta","OK")))</f>
        <v/>
      </c>
    </row>
    <row r="35">
      <c r="A35" s="18" t="n"/>
      <c r="B35" s="6" t="n"/>
      <c r="C35" s="6" t="n"/>
      <c r="D35" s="6" t="n"/>
      <c r="E35" s="6" t="n"/>
      <c r="F35" s="19" t="n"/>
      <c r="G35" s="15">
        <f>IF(F35="","",IF(F35&lt;1,"N1",IF(F35&lt;30,"N2",IF(F35&lt;57.5,"N3","N4"))))</f>
        <v/>
      </c>
      <c r="H35" s="15">
        <f>IF(OR(E35="",G35=""),"",IF(COUNTIFS(MapF6!$A$1:$A$74,E35,MapF6!$B$1:$B$74,G35)&gt;0,"OK","Revisar"))</f>
        <v/>
      </c>
      <c r="I35" s="6" t="n"/>
      <c r="J35" s="18" t="n"/>
      <c r="K35" s="18" t="n"/>
      <c r="L35" s="6" t="n"/>
      <c r="M35" s="15">
        <f>IFERROR(VLOOKUP(L35,Listas!$DK$2:$DL$250,2,FALSE),"")</f>
        <v/>
      </c>
      <c r="N35" s="19" t="n"/>
      <c r="O35" s="20" t="n"/>
      <c r="P35" s="20" t="n"/>
      <c r="Q35" s="6" t="n"/>
      <c r="S35" s="17">
        <f>IF(NOT(OR(A35&lt;&gt;"",B35&lt;&gt;"",C35&lt;&gt;"",D35&lt;&gt;"",E35&lt;&gt;"",F35&lt;&gt;"",I35&lt;&gt;"",J35&lt;&gt;"",K35&lt;&gt;"",L35&lt;&gt;"",N35&lt;&gt;"",O35&lt;&gt;"",P35&lt;&gt;"",Q35&lt;&gt;"")),"",IF(NOT(AND(OR(A35="",AND(LEN(A35)=12,ISNUMBER(--A35))),OR(B35="",COUNTIF('2. Proyectos'!$A$5:$A$54,B35)&gt;0),OR(D35="",COUNTIF(Listas!$BI$2:$BI$137,D35)&gt;0),OR(E35="",COUNTIF(Listas!$AR$2:$AR$42,E35)&gt;0),OR(F35="",AND(ISNUMBER(F35),F35&gt;0)),OR(J35="",AND(ISNUMBER(J35),J35&gt;=2018,J35&lt;=2025)),OR(K35="",AND(ISNUMBER(K35),K35&gt;=1,K35&lt;=12)),OR(L35="",COUNTIF(Listas!$H$2:$H$250,L35)&gt;0),OR(N35="",AND(ISNUMBER(N35),N35&gt;0)),OR(O35="",AND(ISNUMBER(O35),O35&gt;=0)),OR(P35="",COUNTIF(Listas!$BC$2:$BC$3,P35)&gt;0),H35&lt;&gt;"Revisar")),"Dato inválido",IF(NOT(AND(A35&lt;&gt;"",B35&lt;&gt;"",C35&lt;&gt;"",E35&lt;&gt;"",J35&lt;&gt;"",K35&lt;&gt;"",L35&lt;&gt;"",N35&lt;&gt;"")),"Incompleta","OK")))</f>
        <v/>
      </c>
    </row>
    <row r="36">
      <c r="A36" s="13" t="n"/>
      <c r="B36" s="8" t="n"/>
      <c r="C36" s="8" t="n"/>
      <c r="D36" s="8" t="n"/>
      <c r="E36" s="8" t="n"/>
      <c r="F36" s="14" t="n"/>
      <c r="G36" s="15">
        <f>IF(F36="","",IF(F36&lt;1,"N1",IF(F36&lt;30,"N2",IF(F36&lt;57.5,"N3","N4"))))</f>
        <v/>
      </c>
      <c r="H36" s="15">
        <f>IF(OR(E36="",G36=""),"",IF(COUNTIFS(MapF6!$A$1:$A$74,E36,MapF6!$B$1:$B$74,G36)&gt;0,"OK","Revisar"))</f>
        <v/>
      </c>
      <c r="I36" s="8" t="n"/>
      <c r="J36" s="13" t="n"/>
      <c r="K36" s="13" t="n"/>
      <c r="L36" s="8" t="n"/>
      <c r="M36" s="15">
        <f>IFERROR(VLOOKUP(L36,Listas!$DK$2:$DL$250,2,FALSE),"")</f>
        <v/>
      </c>
      <c r="N36" s="14" t="n"/>
      <c r="O36" s="16" t="n"/>
      <c r="P36" s="16" t="n"/>
      <c r="Q36" s="8" t="n"/>
      <c r="S36" s="17">
        <f>IF(NOT(OR(A36&lt;&gt;"",B36&lt;&gt;"",C36&lt;&gt;"",D36&lt;&gt;"",E36&lt;&gt;"",F36&lt;&gt;"",I36&lt;&gt;"",J36&lt;&gt;"",K36&lt;&gt;"",L36&lt;&gt;"",N36&lt;&gt;"",O36&lt;&gt;"",P36&lt;&gt;"",Q36&lt;&gt;"")),"",IF(NOT(AND(OR(A36="",AND(LEN(A36)=12,ISNUMBER(--A36))),OR(B36="",COUNTIF('2. Proyectos'!$A$5:$A$54,B36)&gt;0),OR(D36="",COUNTIF(Listas!$BI$2:$BI$137,D36)&gt;0),OR(E36="",COUNTIF(Listas!$AR$2:$AR$42,E36)&gt;0),OR(F36="",AND(ISNUMBER(F36),F36&gt;0)),OR(J36="",AND(ISNUMBER(J36),J36&gt;=2018,J36&lt;=2025)),OR(K36="",AND(ISNUMBER(K36),K36&gt;=1,K36&lt;=12)),OR(L36="",COUNTIF(Listas!$H$2:$H$250,L36)&gt;0),OR(N36="",AND(ISNUMBER(N36),N36&gt;0)),OR(O36="",AND(ISNUMBER(O36),O36&gt;=0)),OR(P36="",COUNTIF(Listas!$BC$2:$BC$3,P36)&gt;0),H36&lt;&gt;"Revisar")),"Dato inválido",IF(NOT(AND(A36&lt;&gt;"",B36&lt;&gt;"",C36&lt;&gt;"",E36&lt;&gt;"",J36&lt;&gt;"",K36&lt;&gt;"",L36&lt;&gt;"",N36&lt;&gt;"")),"Incompleta","OK")))</f>
        <v/>
      </c>
    </row>
    <row r="37">
      <c r="A37" s="18" t="n"/>
      <c r="B37" s="6" t="n"/>
      <c r="C37" s="6" t="n"/>
      <c r="D37" s="6" t="n"/>
      <c r="E37" s="6" t="n"/>
      <c r="F37" s="19" t="n"/>
      <c r="G37" s="15">
        <f>IF(F37="","",IF(F37&lt;1,"N1",IF(F37&lt;30,"N2",IF(F37&lt;57.5,"N3","N4"))))</f>
        <v/>
      </c>
      <c r="H37" s="15">
        <f>IF(OR(E37="",G37=""),"",IF(COUNTIFS(MapF6!$A$1:$A$74,E37,MapF6!$B$1:$B$74,G37)&gt;0,"OK","Revisar"))</f>
        <v/>
      </c>
      <c r="I37" s="6" t="n"/>
      <c r="J37" s="18" t="n"/>
      <c r="K37" s="18" t="n"/>
      <c r="L37" s="6" t="n"/>
      <c r="M37" s="15">
        <f>IFERROR(VLOOKUP(L37,Listas!$DK$2:$DL$250,2,FALSE),"")</f>
        <v/>
      </c>
      <c r="N37" s="19" t="n"/>
      <c r="O37" s="20" t="n"/>
      <c r="P37" s="20" t="n"/>
      <c r="Q37" s="6" t="n"/>
      <c r="S37" s="17">
        <f>IF(NOT(OR(A37&lt;&gt;"",B37&lt;&gt;"",C37&lt;&gt;"",D37&lt;&gt;"",E37&lt;&gt;"",F37&lt;&gt;"",I37&lt;&gt;"",J37&lt;&gt;"",K37&lt;&gt;"",L37&lt;&gt;"",N37&lt;&gt;"",O37&lt;&gt;"",P37&lt;&gt;"",Q37&lt;&gt;"")),"",IF(NOT(AND(OR(A37="",AND(LEN(A37)=12,ISNUMBER(--A37))),OR(B37="",COUNTIF('2. Proyectos'!$A$5:$A$54,B37)&gt;0),OR(D37="",COUNTIF(Listas!$BI$2:$BI$137,D37)&gt;0),OR(E37="",COUNTIF(Listas!$AR$2:$AR$42,E37)&gt;0),OR(F37="",AND(ISNUMBER(F37),F37&gt;0)),OR(J37="",AND(ISNUMBER(J37),J37&gt;=2018,J37&lt;=2025)),OR(K37="",AND(ISNUMBER(K37),K37&gt;=1,K37&lt;=12)),OR(L37="",COUNTIF(Listas!$H$2:$H$250,L37)&gt;0),OR(N37="",AND(ISNUMBER(N37),N37&gt;0)),OR(O37="",AND(ISNUMBER(O37),O37&gt;=0)),OR(P37="",COUNTIF(Listas!$BC$2:$BC$3,P37)&gt;0),H37&lt;&gt;"Revisar")),"Dato inválido",IF(NOT(AND(A37&lt;&gt;"",B37&lt;&gt;"",C37&lt;&gt;"",E37&lt;&gt;"",J37&lt;&gt;"",K37&lt;&gt;"",L37&lt;&gt;"",N37&lt;&gt;"")),"Incompleta","OK")))</f>
        <v/>
      </c>
    </row>
    <row r="38">
      <c r="A38" s="13" t="n"/>
      <c r="B38" s="8" t="n"/>
      <c r="C38" s="8" t="n"/>
      <c r="D38" s="8" t="n"/>
      <c r="E38" s="8" t="n"/>
      <c r="F38" s="14" t="n"/>
      <c r="G38" s="15">
        <f>IF(F38="","",IF(F38&lt;1,"N1",IF(F38&lt;30,"N2",IF(F38&lt;57.5,"N3","N4"))))</f>
        <v/>
      </c>
      <c r="H38" s="15">
        <f>IF(OR(E38="",G38=""),"",IF(COUNTIFS(MapF6!$A$1:$A$74,E38,MapF6!$B$1:$B$74,G38)&gt;0,"OK","Revisar"))</f>
        <v/>
      </c>
      <c r="I38" s="8" t="n"/>
      <c r="J38" s="13" t="n"/>
      <c r="K38" s="13" t="n"/>
      <c r="L38" s="8" t="n"/>
      <c r="M38" s="15">
        <f>IFERROR(VLOOKUP(L38,Listas!$DK$2:$DL$250,2,FALSE),"")</f>
        <v/>
      </c>
      <c r="N38" s="14" t="n"/>
      <c r="O38" s="16" t="n"/>
      <c r="P38" s="16" t="n"/>
      <c r="Q38" s="8" t="n"/>
      <c r="S38" s="17">
        <f>IF(NOT(OR(A38&lt;&gt;"",B38&lt;&gt;"",C38&lt;&gt;"",D38&lt;&gt;"",E38&lt;&gt;"",F38&lt;&gt;"",I38&lt;&gt;"",J38&lt;&gt;"",K38&lt;&gt;"",L38&lt;&gt;"",N38&lt;&gt;"",O38&lt;&gt;"",P38&lt;&gt;"",Q38&lt;&gt;"")),"",IF(NOT(AND(OR(A38="",AND(LEN(A38)=12,ISNUMBER(--A38))),OR(B38="",COUNTIF('2. Proyectos'!$A$5:$A$54,B38)&gt;0),OR(D38="",COUNTIF(Listas!$BI$2:$BI$137,D38)&gt;0),OR(E38="",COUNTIF(Listas!$AR$2:$AR$42,E38)&gt;0),OR(F38="",AND(ISNUMBER(F38),F38&gt;0)),OR(J38="",AND(ISNUMBER(J38),J38&gt;=2018,J38&lt;=2025)),OR(K38="",AND(ISNUMBER(K38),K38&gt;=1,K38&lt;=12)),OR(L38="",COUNTIF(Listas!$H$2:$H$250,L38)&gt;0),OR(N38="",AND(ISNUMBER(N38),N38&gt;0)),OR(O38="",AND(ISNUMBER(O38),O38&gt;=0)),OR(P38="",COUNTIF(Listas!$BC$2:$BC$3,P38)&gt;0),H38&lt;&gt;"Revisar")),"Dato inválido",IF(NOT(AND(A38&lt;&gt;"",B38&lt;&gt;"",C38&lt;&gt;"",E38&lt;&gt;"",J38&lt;&gt;"",K38&lt;&gt;"",L38&lt;&gt;"",N38&lt;&gt;"")),"Incompleta","OK")))</f>
        <v/>
      </c>
    </row>
    <row r="39">
      <c r="A39" s="18" t="n"/>
      <c r="B39" s="6" t="n"/>
      <c r="C39" s="6" t="n"/>
      <c r="D39" s="6" t="n"/>
      <c r="E39" s="6" t="n"/>
      <c r="F39" s="19" t="n"/>
      <c r="G39" s="15">
        <f>IF(F39="","",IF(F39&lt;1,"N1",IF(F39&lt;30,"N2",IF(F39&lt;57.5,"N3","N4"))))</f>
        <v/>
      </c>
      <c r="H39" s="15">
        <f>IF(OR(E39="",G39=""),"",IF(COUNTIFS(MapF6!$A$1:$A$74,E39,MapF6!$B$1:$B$74,G39)&gt;0,"OK","Revisar"))</f>
        <v/>
      </c>
      <c r="I39" s="6" t="n"/>
      <c r="J39" s="18" t="n"/>
      <c r="K39" s="18" t="n"/>
      <c r="L39" s="6" t="n"/>
      <c r="M39" s="15">
        <f>IFERROR(VLOOKUP(L39,Listas!$DK$2:$DL$250,2,FALSE),"")</f>
        <v/>
      </c>
      <c r="N39" s="19" t="n"/>
      <c r="O39" s="20" t="n"/>
      <c r="P39" s="20" t="n"/>
      <c r="Q39" s="6" t="n"/>
      <c r="S39" s="17">
        <f>IF(NOT(OR(A39&lt;&gt;"",B39&lt;&gt;"",C39&lt;&gt;"",D39&lt;&gt;"",E39&lt;&gt;"",F39&lt;&gt;"",I39&lt;&gt;"",J39&lt;&gt;"",K39&lt;&gt;"",L39&lt;&gt;"",N39&lt;&gt;"",O39&lt;&gt;"",P39&lt;&gt;"",Q39&lt;&gt;"")),"",IF(NOT(AND(OR(A39="",AND(LEN(A39)=12,ISNUMBER(--A39))),OR(B39="",COUNTIF('2. Proyectos'!$A$5:$A$54,B39)&gt;0),OR(D39="",COUNTIF(Listas!$BI$2:$BI$137,D39)&gt;0),OR(E39="",COUNTIF(Listas!$AR$2:$AR$42,E39)&gt;0),OR(F39="",AND(ISNUMBER(F39),F39&gt;0)),OR(J39="",AND(ISNUMBER(J39),J39&gt;=2018,J39&lt;=2025)),OR(K39="",AND(ISNUMBER(K39),K39&gt;=1,K39&lt;=12)),OR(L39="",COUNTIF(Listas!$H$2:$H$250,L39)&gt;0),OR(N39="",AND(ISNUMBER(N39),N39&gt;0)),OR(O39="",AND(ISNUMBER(O39),O39&gt;=0)),OR(P39="",COUNTIF(Listas!$BC$2:$BC$3,P39)&gt;0),H39&lt;&gt;"Revisar")),"Dato inválido",IF(NOT(AND(A39&lt;&gt;"",B39&lt;&gt;"",C39&lt;&gt;"",E39&lt;&gt;"",J39&lt;&gt;"",K39&lt;&gt;"",L39&lt;&gt;"",N39&lt;&gt;"")),"Incompleta","OK")))</f>
        <v/>
      </c>
    </row>
    <row r="40">
      <c r="A40" s="13" t="n"/>
      <c r="B40" s="8" t="n"/>
      <c r="C40" s="8" t="n"/>
      <c r="D40" s="8" t="n"/>
      <c r="E40" s="8" t="n"/>
      <c r="F40" s="14" t="n"/>
      <c r="G40" s="15">
        <f>IF(F40="","",IF(F40&lt;1,"N1",IF(F40&lt;30,"N2",IF(F40&lt;57.5,"N3","N4"))))</f>
        <v/>
      </c>
      <c r="H40" s="15">
        <f>IF(OR(E40="",G40=""),"",IF(COUNTIFS(MapF6!$A$1:$A$74,E40,MapF6!$B$1:$B$74,G40)&gt;0,"OK","Revisar"))</f>
        <v/>
      </c>
      <c r="I40" s="8" t="n"/>
      <c r="J40" s="13" t="n"/>
      <c r="K40" s="13" t="n"/>
      <c r="L40" s="8" t="n"/>
      <c r="M40" s="15">
        <f>IFERROR(VLOOKUP(L40,Listas!$DK$2:$DL$250,2,FALSE),"")</f>
        <v/>
      </c>
      <c r="N40" s="14" t="n"/>
      <c r="O40" s="16" t="n"/>
      <c r="P40" s="16" t="n"/>
      <c r="Q40" s="8" t="n"/>
      <c r="S40" s="17">
        <f>IF(NOT(OR(A40&lt;&gt;"",B40&lt;&gt;"",C40&lt;&gt;"",D40&lt;&gt;"",E40&lt;&gt;"",F40&lt;&gt;"",I40&lt;&gt;"",J40&lt;&gt;"",K40&lt;&gt;"",L40&lt;&gt;"",N40&lt;&gt;"",O40&lt;&gt;"",P40&lt;&gt;"",Q40&lt;&gt;"")),"",IF(NOT(AND(OR(A40="",AND(LEN(A40)=12,ISNUMBER(--A40))),OR(B40="",COUNTIF('2. Proyectos'!$A$5:$A$54,B40)&gt;0),OR(D40="",COUNTIF(Listas!$BI$2:$BI$137,D40)&gt;0),OR(E40="",COUNTIF(Listas!$AR$2:$AR$42,E40)&gt;0),OR(F40="",AND(ISNUMBER(F40),F40&gt;0)),OR(J40="",AND(ISNUMBER(J40),J40&gt;=2018,J40&lt;=2025)),OR(K40="",AND(ISNUMBER(K40),K40&gt;=1,K40&lt;=12)),OR(L40="",COUNTIF(Listas!$H$2:$H$250,L40)&gt;0),OR(N40="",AND(ISNUMBER(N40),N40&gt;0)),OR(O40="",AND(ISNUMBER(O40),O40&gt;=0)),OR(P40="",COUNTIF(Listas!$BC$2:$BC$3,P40)&gt;0),H40&lt;&gt;"Revisar")),"Dato inválido",IF(NOT(AND(A40&lt;&gt;"",B40&lt;&gt;"",C40&lt;&gt;"",E40&lt;&gt;"",J40&lt;&gt;"",K40&lt;&gt;"",L40&lt;&gt;"",N40&lt;&gt;"")),"Incompleta","OK")))</f>
        <v/>
      </c>
    </row>
    <row r="41">
      <c r="A41" s="18" t="n"/>
      <c r="B41" s="6" t="n"/>
      <c r="C41" s="6" t="n"/>
      <c r="D41" s="6" t="n"/>
      <c r="E41" s="6" t="n"/>
      <c r="F41" s="19" t="n"/>
      <c r="G41" s="15">
        <f>IF(F41="","",IF(F41&lt;1,"N1",IF(F41&lt;30,"N2",IF(F41&lt;57.5,"N3","N4"))))</f>
        <v/>
      </c>
      <c r="H41" s="15">
        <f>IF(OR(E41="",G41=""),"",IF(COUNTIFS(MapF6!$A$1:$A$74,E41,MapF6!$B$1:$B$74,G41)&gt;0,"OK","Revisar"))</f>
        <v/>
      </c>
      <c r="I41" s="6" t="n"/>
      <c r="J41" s="18" t="n"/>
      <c r="K41" s="18" t="n"/>
      <c r="L41" s="6" t="n"/>
      <c r="M41" s="15">
        <f>IFERROR(VLOOKUP(L41,Listas!$DK$2:$DL$250,2,FALSE),"")</f>
        <v/>
      </c>
      <c r="N41" s="19" t="n"/>
      <c r="O41" s="20" t="n"/>
      <c r="P41" s="20" t="n"/>
      <c r="Q41" s="6" t="n"/>
      <c r="S41" s="17">
        <f>IF(NOT(OR(A41&lt;&gt;"",B41&lt;&gt;"",C41&lt;&gt;"",D41&lt;&gt;"",E41&lt;&gt;"",F41&lt;&gt;"",I41&lt;&gt;"",J41&lt;&gt;"",K41&lt;&gt;"",L41&lt;&gt;"",N41&lt;&gt;"",O41&lt;&gt;"",P41&lt;&gt;"",Q41&lt;&gt;"")),"",IF(NOT(AND(OR(A41="",AND(LEN(A41)=12,ISNUMBER(--A41))),OR(B41="",COUNTIF('2. Proyectos'!$A$5:$A$54,B41)&gt;0),OR(D41="",COUNTIF(Listas!$BI$2:$BI$137,D41)&gt;0),OR(E41="",COUNTIF(Listas!$AR$2:$AR$42,E41)&gt;0),OR(F41="",AND(ISNUMBER(F41),F41&gt;0)),OR(J41="",AND(ISNUMBER(J41),J41&gt;=2018,J41&lt;=2025)),OR(K41="",AND(ISNUMBER(K41),K41&gt;=1,K41&lt;=12)),OR(L41="",COUNTIF(Listas!$H$2:$H$250,L41)&gt;0),OR(N41="",AND(ISNUMBER(N41),N41&gt;0)),OR(O41="",AND(ISNUMBER(O41),O41&gt;=0)),OR(P41="",COUNTIF(Listas!$BC$2:$BC$3,P41)&gt;0),H41&lt;&gt;"Revisar")),"Dato inválido",IF(NOT(AND(A41&lt;&gt;"",B41&lt;&gt;"",C41&lt;&gt;"",E41&lt;&gt;"",J41&lt;&gt;"",K41&lt;&gt;"",L41&lt;&gt;"",N41&lt;&gt;"")),"Incompleta","OK")))</f>
        <v/>
      </c>
    </row>
    <row r="42">
      <c r="A42" s="13" t="n"/>
      <c r="B42" s="8" t="n"/>
      <c r="C42" s="8" t="n"/>
      <c r="D42" s="8" t="n"/>
      <c r="E42" s="8" t="n"/>
      <c r="F42" s="14" t="n"/>
      <c r="G42" s="15">
        <f>IF(F42="","",IF(F42&lt;1,"N1",IF(F42&lt;30,"N2",IF(F42&lt;57.5,"N3","N4"))))</f>
        <v/>
      </c>
      <c r="H42" s="15">
        <f>IF(OR(E42="",G42=""),"",IF(COUNTIFS(MapF6!$A$1:$A$74,E42,MapF6!$B$1:$B$74,G42)&gt;0,"OK","Revisar"))</f>
        <v/>
      </c>
      <c r="I42" s="8" t="n"/>
      <c r="J42" s="13" t="n"/>
      <c r="K42" s="13" t="n"/>
      <c r="L42" s="8" t="n"/>
      <c r="M42" s="15">
        <f>IFERROR(VLOOKUP(L42,Listas!$DK$2:$DL$250,2,FALSE),"")</f>
        <v/>
      </c>
      <c r="N42" s="14" t="n"/>
      <c r="O42" s="16" t="n"/>
      <c r="P42" s="16" t="n"/>
      <c r="Q42" s="8" t="n"/>
      <c r="S42" s="17">
        <f>IF(NOT(OR(A42&lt;&gt;"",B42&lt;&gt;"",C42&lt;&gt;"",D42&lt;&gt;"",E42&lt;&gt;"",F42&lt;&gt;"",I42&lt;&gt;"",J42&lt;&gt;"",K42&lt;&gt;"",L42&lt;&gt;"",N42&lt;&gt;"",O42&lt;&gt;"",P42&lt;&gt;"",Q42&lt;&gt;"")),"",IF(NOT(AND(OR(A42="",AND(LEN(A42)=12,ISNUMBER(--A42))),OR(B42="",COUNTIF('2. Proyectos'!$A$5:$A$54,B42)&gt;0),OR(D42="",COUNTIF(Listas!$BI$2:$BI$137,D42)&gt;0),OR(E42="",COUNTIF(Listas!$AR$2:$AR$42,E42)&gt;0),OR(F42="",AND(ISNUMBER(F42),F42&gt;0)),OR(J42="",AND(ISNUMBER(J42),J42&gt;=2018,J42&lt;=2025)),OR(K42="",AND(ISNUMBER(K42),K42&gt;=1,K42&lt;=12)),OR(L42="",COUNTIF(Listas!$H$2:$H$250,L42)&gt;0),OR(N42="",AND(ISNUMBER(N42),N42&gt;0)),OR(O42="",AND(ISNUMBER(O42),O42&gt;=0)),OR(P42="",COUNTIF(Listas!$BC$2:$BC$3,P42)&gt;0),H42&lt;&gt;"Revisar")),"Dato inválido",IF(NOT(AND(A42&lt;&gt;"",B42&lt;&gt;"",C42&lt;&gt;"",E42&lt;&gt;"",J42&lt;&gt;"",K42&lt;&gt;"",L42&lt;&gt;"",N42&lt;&gt;"")),"Incompleta","OK")))</f>
        <v/>
      </c>
    </row>
    <row r="43">
      <c r="A43" s="18" t="n"/>
      <c r="B43" s="6" t="n"/>
      <c r="C43" s="6" t="n"/>
      <c r="D43" s="6" t="n"/>
      <c r="E43" s="6" t="n"/>
      <c r="F43" s="19" t="n"/>
      <c r="G43" s="15">
        <f>IF(F43="","",IF(F43&lt;1,"N1",IF(F43&lt;30,"N2",IF(F43&lt;57.5,"N3","N4"))))</f>
        <v/>
      </c>
      <c r="H43" s="15">
        <f>IF(OR(E43="",G43=""),"",IF(COUNTIFS(MapF6!$A$1:$A$74,E43,MapF6!$B$1:$B$74,G43)&gt;0,"OK","Revisar"))</f>
        <v/>
      </c>
      <c r="I43" s="6" t="n"/>
      <c r="J43" s="18" t="n"/>
      <c r="K43" s="18" t="n"/>
      <c r="L43" s="6" t="n"/>
      <c r="M43" s="15">
        <f>IFERROR(VLOOKUP(L43,Listas!$DK$2:$DL$250,2,FALSE),"")</f>
        <v/>
      </c>
      <c r="N43" s="19" t="n"/>
      <c r="O43" s="20" t="n"/>
      <c r="P43" s="20" t="n"/>
      <c r="Q43" s="6" t="n"/>
      <c r="S43" s="17">
        <f>IF(NOT(OR(A43&lt;&gt;"",B43&lt;&gt;"",C43&lt;&gt;"",D43&lt;&gt;"",E43&lt;&gt;"",F43&lt;&gt;"",I43&lt;&gt;"",J43&lt;&gt;"",K43&lt;&gt;"",L43&lt;&gt;"",N43&lt;&gt;"",O43&lt;&gt;"",P43&lt;&gt;"",Q43&lt;&gt;"")),"",IF(NOT(AND(OR(A43="",AND(LEN(A43)=12,ISNUMBER(--A43))),OR(B43="",COUNTIF('2. Proyectos'!$A$5:$A$54,B43)&gt;0),OR(D43="",COUNTIF(Listas!$BI$2:$BI$137,D43)&gt;0),OR(E43="",COUNTIF(Listas!$AR$2:$AR$42,E43)&gt;0),OR(F43="",AND(ISNUMBER(F43),F43&gt;0)),OR(J43="",AND(ISNUMBER(J43),J43&gt;=2018,J43&lt;=2025)),OR(K43="",AND(ISNUMBER(K43),K43&gt;=1,K43&lt;=12)),OR(L43="",COUNTIF(Listas!$H$2:$H$250,L43)&gt;0),OR(N43="",AND(ISNUMBER(N43),N43&gt;0)),OR(O43="",AND(ISNUMBER(O43),O43&gt;=0)),OR(P43="",COUNTIF(Listas!$BC$2:$BC$3,P43)&gt;0),H43&lt;&gt;"Revisar")),"Dato inválido",IF(NOT(AND(A43&lt;&gt;"",B43&lt;&gt;"",C43&lt;&gt;"",E43&lt;&gt;"",J43&lt;&gt;"",K43&lt;&gt;"",L43&lt;&gt;"",N43&lt;&gt;"")),"Incompleta","OK")))</f>
        <v/>
      </c>
    </row>
    <row r="44">
      <c r="A44" s="13" t="n"/>
      <c r="B44" s="8" t="n"/>
      <c r="C44" s="8" t="n"/>
      <c r="D44" s="8" t="n"/>
      <c r="E44" s="8" t="n"/>
      <c r="F44" s="14" t="n"/>
      <c r="G44" s="15">
        <f>IF(F44="","",IF(F44&lt;1,"N1",IF(F44&lt;30,"N2",IF(F44&lt;57.5,"N3","N4"))))</f>
        <v/>
      </c>
      <c r="H44" s="15">
        <f>IF(OR(E44="",G44=""),"",IF(COUNTIFS(MapF6!$A$1:$A$74,E44,MapF6!$B$1:$B$74,G44)&gt;0,"OK","Revisar"))</f>
        <v/>
      </c>
      <c r="I44" s="8" t="n"/>
      <c r="J44" s="13" t="n"/>
      <c r="K44" s="13" t="n"/>
      <c r="L44" s="8" t="n"/>
      <c r="M44" s="15">
        <f>IFERROR(VLOOKUP(L44,Listas!$DK$2:$DL$250,2,FALSE),"")</f>
        <v/>
      </c>
      <c r="N44" s="14" t="n"/>
      <c r="O44" s="16" t="n"/>
      <c r="P44" s="16" t="n"/>
      <c r="Q44" s="8" t="n"/>
      <c r="S44" s="17">
        <f>IF(NOT(OR(A44&lt;&gt;"",B44&lt;&gt;"",C44&lt;&gt;"",D44&lt;&gt;"",E44&lt;&gt;"",F44&lt;&gt;"",I44&lt;&gt;"",J44&lt;&gt;"",K44&lt;&gt;"",L44&lt;&gt;"",N44&lt;&gt;"",O44&lt;&gt;"",P44&lt;&gt;"",Q44&lt;&gt;"")),"",IF(NOT(AND(OR(A44="",AND(LEN(A44)=12,ISNUMBER(--A44))),OR(B44="",COUNTIF('2. Proyectos'!$A$5:$A$54,B44)&gt;0),OR(D44="",COUNTIF(Listas!$BI$2:$BI$137,D44)&gt;0),OR(E44="",COUNTIF(Listas!$AR$2:$AR$42,E44)&gt;0),OR(F44="",AND(ISNUMBER(F44),F44&gt;0)),OR(J44="",AND(ISNUMBER(J44),J44&gt;=2018,J44&lt;=2025)),OR(K44="",AND(ISNUMBER(K44),K44&gt;=1,K44&lt;=12)),OR(L44="",COUNTIF(Listas!$H$2:$H$250,L44)&gt;0),OR(N44="",AND(ISNUMBER(N44),N44&gt;0)),OR(O44="",AND(ISNUMBER(O44),O44&gt;=0)),OR(P44="",COUNTIF(Listas!$BC$2:$BC$3,P44)&gt;0),H44&lt;&gt;"Revisar")),"Dato inválido",IF(NOT(AND(A44&lt;&gt;"",B44&lt;&gt;"",C44&lt;&gt;"",E44&lt;&gt;"",J44&lt;&gt;"",K44&lt;&gt;"",L44&lt;&gt;"",N44&lt;&gt;"")),"Incompleta","OK")))</f>
        <v/>
      </c>
    </row>
    <row r="45">
      <c r="A45" s="18" t="n"/>
      <c r="B45" s="6" t="n"/>
      <c r="C45" s="6" t="n"/>
      <c r="D45" s="6" t="n"/>
      <c r="E45" s="6" t="n"/>
      <c r="F45" s="19" t="n"/>
      <c r="G45" s="15">
        <f>IF(F45="","",IF(F45&lt;1,"N1",IF(F45&lt;30,"N2",IF(F45&lt;57.5,"N3","N4"))))</f>
        <v/>
      </c>
      <c r="H45" s="15">
        <f>IF(OR(E45="",G45=""),"",IF(COUNTIFS(MapF6!$A$1:$A$74,E45,MapF6!$B$1:$B$74,G45)&gt;0,"OK","Revisar"))</f>
        <v/>
      </c>
      <c r="I45" s="6" t="n"/>
      <c r="J45" s="18" t="n"/>
      <c r="K45" s="18" t="n"/>
      <c r="L45" s="6" t="n"/>
      <c r="M45" s="15">
        <f>IFERROR(VLOOKUP(L45,Listas!$DK$2:$DL$250,2,FALSE),"")</f>
        <v/>
      </c>
      <c r="N45" s="19" t="n"/>
      <c r="O45" s="20" t="n"/>
      <c r="P45" s="20" t="n"/>
      <c r="Q45" s="6" t="n"/>
      <c r="S45" s="17">
        <f>IF(NOT(OR(A45&lt;&gt;"",B45&lt;&gt;"",C45&lt;&gt;"",D45&lt;&gt;"",E45&lt;&gt;"",F45&lt;&gt;"",I45&lt;&gt;"",J45&lt;&gt;"",K45&lt;&gt;"",L45&lt;&gt;"",N45&lt;&gt;"",O45&lt;&gt;"",P45&lt;&gt;"",Q45&lt;&gt;"")),"",IF(NOT(AND(OR(A45="",AND(LEN(A45)=12,ISNUMBER(--A45))),OR(B45="",COUNTIF('2. Proyectos'!$A$5:$A$54,B45)&gt;0),OR(D45="",COUNTIF(Listas!$BI$2:$BI$137,D45)&gt;0),OR(E45="",COUNTIF(Listas!$AR$2:$AR$42,E45)&gt;0),OR(F45="",AND(ISNUMBER(F45),F45&gt;0)),OR(J45="",AND(ISNUMBER(J45),J45&gt;=2018,J45&lt;=2025)),OR(K45="",AND(ISNUMBER(K45),K45&gt;=1,K45&lt;=12)),OR(L45="",COUNTIF(Listas!$H$2:$H$250,L45)&gt;0),OR(N45="",AND(ISNUMBER(N45),N45&gt;0)),OR(O45="",AND(ISNUMBER(O45),O45&gt;=0)),OR(P45="",COUNTIF(Listas!$BC$2:$BC$3,P45)&gt;0),H45&lt;&gt;"Revisar")),"Dato inválido",IF(NOT(AND(A45&lt;&gt;"",B45&lt;&gt;"",C45&lt;&gt;"",E45&lt;&gt;"",J45&lt;&gt;"",K45&lt;&gt;"",L45&lt;&gt;"",N45&lt;&gt;"")),"Incompleta","OK")))</f>
        <v/>
      </c>
    </row>
    <row r="46">
      <c r="A46" s="13" t="n"/>
      <c r="B46" s="8" t="n"/>
      <c r="C46" s="8" t="n"/>
      <c r="D46" s="8" t="n"/>
      <c r="E46" s="8" t="n"/>
      <c r="F46" s="14" t="n"/>
      <c r="G46" s="15">
        <f>IF(F46="","",IF(F46&lt;1,"N1",IF(F46&lt;30,"N2",IF(F46&lt;57.5,"N3","N4"))))</f>
        <v/>
      </c>
      <c r="H46" s="15">
        <f>IF(OR(E46="",G46=""),"",IF(COUNTIFS(MapF6!$A$1:$A$74,E46,MapF6!$B$1:$B$74,G46)&gt;0,"OK","Revisar"))</f>
        <v/>
      </c>
      <c r="I46" s="8" t="n"/>
      <c r="J46" s="13" t="n"/>
      <c r="K46" s="13" t="n"/>
      <c r="L46" s="8" t="n"/>
      <c r="M46" s="15">
        <f>IFERROR(VLOOKUP(L46,Listas!$DK$2:$DL$250,2,FALSE),"")</f>
        <v/>
      </c>
      <c r="N46" s="14" t="n"/>
      <c r="O46" s="16" t="n"/>
      <c r="P46" s="16" t="n"/>
      <c r="Q46" s="8" t="n"/>
      <c r="S46" s="17">
        <f>IF(NOT(OR(A46&lt;&gt;"",B46&lt;&gt;"",C46&lt;&gt;"",D46&lt;&gt;"",E46&lt;&gt;"",F46&lt;&gt;"",I46&lt;&gt;"",J46&lt;&gt;"",K46&lt;&gt;"",L46&lt;&gt;"",N46&lt;&gt;"",O46&lt;&gt;"",P46&lt;&gt;"",Q46&lt;&gt;"")),"",IF(NOT(AND(OR(A46="",AND(LEN(A46)=12,ISNUMBER(--A46))),OR(B46="",COUNTIF('2. Proyectos'!$A$5:$A$54,B46)&gt;0),OR(D46="",COUNTIF(Listas!$BI$2:$BI$137,D46)&gt;0),OR(E46="",COUNTIF(Listas!$AR$2:$AR$42,E46)&gt;0),OR(F46="",AND(ISNUMBER(F46),F46&gt;0)),OR(J46="",AND(ISNUMBER(J46),J46&gt;=2018,J46&lt;=2025)),OR(K46="",AND(ISNUMBER(K46),K46&gt;=1,K46&lt;=12)),OR(L46="",COUNTIF(Listas!$H$2:$H$250,L46)&gt;0),OR(N46="",AND(ISNUMBER(N46),N46&gt;0)),OR(O46="",AND(ISNUMBER(O46),O46&gt;=0)),OR(P46="",COUNTIF(Listas!$BC$2:$BC$3,P46)&gt;0),H46&lt;&gt;"Revisar")),"Dato inválido",IF(NOT(AND(A46&lt;&gt;"",B46&lt;&gt;"",C46&lt;&gt;"",E46&lt;&gt;"",J46&lt;&gt;"",K46&lt;&gt;"",L46&lt;&gt;"",N46&lt;&gt;"")),"Incompleta","OK")))</f>
        <v/>
      </c>
    </row>
    <row r="47">
      <c r="A47" s="18" t="n"/>
      <c r="B47" s="6" t="n"/>
      <c r="C47" s="6" t="n"/>
      <c r="D47" s="6" t="n"/>
      <c r="E47" s="6" t="n"/>
      <c r="F47" s="19" t="n"/>
      <c r="G47" s="15">
        <f>IF(F47="","",IF(F47&lt;1,"N1",IF(F47&lt;30,"N2",IF(F47&lt;57.5,"N3","N4"))))</f>
        <v/>
      </c>
      <c r="H47" s="15">
        <f>IF(OR(E47="",G47=""),"",IF(COUNTIFS(MapF6!$A$1:$A$74,E47,MapF6!$B$1:$B$74,G47)&gt;0,"OK","Revisar"))</f>
        <v/>
      </c>
      <c r="I47" s="6" t="n"/>
      <c r="J47" s="18" t="n"/>
      <c r="K47" s="18" t="n"/>
      <c r="L47" s="6" t="n"/>
      <c r="M47" s="15">
        <f>IFERROR(VLOOKUP(L47,Listas!$DK$2:$DL$250,2,FALSE),"")</f>
        <v/>
      </c>
      <c r="N47" s="19" t="n"/>
      <c r="O47" s="20" t="n"/>
      <c r="P47" s="20" t="n"/>
      <c r="Q47" s="6" t="n"/>
      <c r="S47" s="17">
        <f>IF(NOT(OR(A47&lt;&gt;"",B47&lt;&gt;"",C47&lt;&gt;"",D47&lt;&gt;"",E47&lt;&gt;"",F47&lt;&gt;"",I47&lt;&gt;"",J47&lt;&gt;"",K47&lt;&gt;"",L47&lt;&gt;"",N47&lt;&gt;"",O47&lt;&gt;"",P47&lt;&gt;"",Q47&lt;&gt;"")),"",IF(NOT(AND(OR(A47="",AND(LEN(A47)=12,ISNUMBER(--A47))),OR(B47="",COUNTIF('2. Proyectos'!$A$5:$A$54,B47)&gt;0),OR(D47="",COUNTIF(Listas!$BI$2:$BI$137,D47)&gt;0),OR(E47="",COUNTIF(Listas!$AR$2:$AR$42,E47)&gt;0),OR(F47="",AND(ISNUMBER(F47),F47&gt;0)),OR(J47="",AND(ISNUMBER(J47),J47&gt;=2018,J47&lt;=2025)),OR(K47="",AND(ISNUMBER(K47),K47&gt;=1,K47&lt;=12)),OR(L47="",COUNTIF(Listas!$H$2:$H$250,L47)&gt;0),OR(N47="",AND(ISNUMBER(N47),N47&gt;0)),OR(O47="",AND(ISNUMBER(O47),O47&gt;=0)),OR(P47="",COUNTIF(Listas!$BC$2:$BC$3,P47)&gt;0),H47&lt;&gt;"Revisar")),"Dato inválido",IF(NOT(AND(A47&lt;&gt;"",B47&lt;&gt;"",C47&lt;&gt;"",E47&lt;&gt;"",J47&lt;&gt;"",K47&lt;&gt;"",L47&lt;&gt;"",N47&lt;&gt;"")),"Incompleta","OK")))</f>
        <v/>
      </c>
    </row>
    <row r="48">
      <c r="A48" s="13" t="n"/>
      <c r="B48" s="8" t="n"/>
      <c r="C48" s="8" t="n"/>
      <c r="D48" s="8" t="n"/>
      <c r="E48" s="8" t="n"/>
      <c r="F48" s="14" t="n"/>
      <c r="G48" s="15">
        <f>IF(F48="","",IF(F48&lt;1,"N1",IF(F48&lt;30,"N2",IF(F48&lt;57.5,"N3","N4"))))</f>
        <v/>
      </c>
      <c r="H48" s="15">
        <f>IF(OR(E48="",G48=""),"",IF(COUNTIFS(MapF6!$A$1:$A$74,E48,MapF6!$B$1:$B$74,G48)&gt;0,"OK","Revisar"))</f>
        <v/>
      </c>
      <c r="I48" s="8" t="n"/>
      <c r="J48" s="13" t="n"/>
      <c r="K48" s="13" t="n"/>
      <c r="L48" s="8" t="n"/>
      <c r="M48" s="15">
        <f>IFERROR(VLOOKUP(L48,Listas!$DK$2:$DL$250,2,FALSE),"")</f>
        <v/>
      </c>
      <c r="N48" s="14" t="n"/>
      <c r="O48" s="16" t="n"/>
      <c r="P48" s="16" t="n"/>
      <c r="Q48" s="8" t="n"/>
      <c r="S48" s="17">
        <f>IF(NOT(OR(A48&lt;&gt;"",B48&lt;&gt;"",C48&lt;&gt;"",D48&lt;&gt;"",E48&lt;&gt;"",F48&lt;&gt;"",I48&lt;&gt;"",J48&lt;&gt;"",K48&lt;&gt;"",L48&lt;&gt;"",N48&lt;&gt;"",O48&lt;&gt;"",P48&lt;&gt;"",Q48&lt;&gt;"")),"",IF(NOT(AND(OR(A48="",AND(LEN(A48)=12,ISNUMBER(--A48))),OR(B48="",COUNTIF('2. Proyectos'!$A$5:$A$54,B48)&gt;0),OR(D48="",COUNTIF(Listas!$BI$2:$BI$137,D48)&gt;0),OR(E48="",COUNTIF(Listas!$AR$2:$AR$42,E48)&gt;0),OR(F48="",AND(ISNUMBER(F48),F48&gt;0)),OR(J48="",AND(ISNUMBER(J48),J48&gt;=2018,J48&lt;=2025)),OR(K48="",AND(ISNUMBER(K48),K48&gt;=1,K48&lt;=12)),OR(L48="",COUNTIF(Listas!$H$2:$H$250,L48)&gt;0),OR(N48="",AND(ISNUMBER(N48),N48&gt;0)),OR(O48="",AND(ISNUMBER(O48),O48&gt;=0)),OR(P48="",COUNTIF(Listas!$BC$2:$BC$3,P48)&gt;0),H48&lt;&gt;"Revisar")),"Dato inválido",IF(NOT(AND(A48&lt;&gt;"",B48&lt;&gt;"",C48&lt;&gt;"",E48&lt;&gt;"",J48&lt;&gt;"",K48&lt;&gt;"",L48&lt;&gt;"",N48&lt;&gt;"")),"Incompleta","OK")))</f>
        <v/>
      </c>
    </row>
    <row r="49">
      <c r="A49" s="18" t="n"/>
      <c r="B49" s="6" t="n"/>
      <c r="C49" s="6" t="n"/>
      <c r="D49" s="6" t="n"/>
      <c r="E49" s="6" t="n"/>
      <c r="F49" s="19" t="n"/>
      <c r="G49" s="15">
        <f>IF(F49="","",IF(F49&lt;1,"N1",IF(F49&lt;30,"N2",IF(F49&lt;57.5,"N3","N4"))))</f>
        <v/>
      </c>
      <c r="H49" s="15">
        <f>IF(OR(E49="",G49=""),"",IF(COUNTIFS(MapF6!$A$1:$A$74,E49,MapF6!$B$1:$B$74,G49)&gt;0,"OK","Revisar"))</f>
        <v/>
      </c>
      <c r="I49" s="6" t="n"/>
      <c r="J49" s="18" t="n"/>
      <c r="K49" s="18" t="n"/>
      <c r="L49" s="6" t="n"/>
      <c r="M49" s="15">
        <f>IFERROR(VLOOKUP(L49,Listas!$DK$2:$DL$250,2,FALSE),"")</f>
        <v/>
      </c>
      <c r="N49" s="19" t="n"/>
      <c r="O49" s="20" t="n"/>
      <c r="P49" s="20" t="n"/>
      <c r="Q49" s="6" t="n"/>
      <c r="S49" s="17">
        <f>IF(NOT(OR(A49&lt;&gt;"",B49&lt;&gt;"",C49&lt;&gt;"",D49&lt;&gt;"",E49&lt;&gt;"",F49&lt;&gt;"",I49&lt;&gt;"",J49&lt;&gt;"",K49&lt;&gt;"",L49&lt;&gt;"",N49&lt;&gt;"",O49&lt;&gt;"",P49&lt;&gt;"",Q49&lt;&gt;"")),"",IF(NOT(AND(OR(A49="",AND(LEN(A49)=12,ISNUMBER(--A49))),OR(B49="",COUNTIF('2. Proyectos'!$A$5:$A$54,B49)&gt;0),OR(D49="",COUNTIF(Listas!$BI$2:$BI$137,D49)&gt;0),OR(E49="",COUNTIF(Listas!$AR$2:$AR$42,E49)&gt;0),OR(F49="",AND(ISNUMBER(F49),F49&gt;0)),OR(J49="",AND(ISNUMBER(J49),J49&gt;=2018,J49&lt;=2025)),OR(K49="",AND(ISNUMBER(K49),K49&gt;=1,K49&lt;=12)),OR(L49="",COUNTIF(Listas!$H$2:$H$250,L49)&gt;0),OR(N49="",AND(ISNUMBER(N49),N49&gt;0)),OR(O49="",AND(ISNUMBER(O49),O49&gt;=0)),OR(P49="",COUNTIF(Listas!$BC$2:$BC$3,P49)&gt;0),H49&lt;&gt;"Revisar")),"Dato inválido",IF(NOT(AND(A49&lt;&gt;"",B49&lt;&gt;"",C49&lt;&gt;"",E49&lt;&gt;"",J49&lt;&gt;"",K49&lt;&gt;"",L49&lt;&gt;"",N49&lt;&gt;"")),"Incompleta","OK")))</f>
        <v/>
      </c>
    </row>
    <row r="50">
      <c r="A50" s="13" t="n"/>
      <c r="B50" s="8" t="n"/>
      <c r="C50" s="8" t="n"/>
      <c r="D50" s="8" t="n"/>
      <c r="E50" s="8" t="n"/>
      <c r="F50" s="14" t="n"/>
      <c r="G50" s="15">
        <f>IF(F50="","",IF(F50&lt;1,"N1",IF(F50&lt;30,"N2",IF(F50&lt;57.5,"N3","N4"))))</f>
        <v/>
      </c>
      <c r="H50" s="15">
        <f>IF(OR(E50="",G50=""),"",IF(COUNTIFS(MapF6!$A$1:$A$74,E50,MapF6!$B$1:$B$74,G50)&gt;0,"OK","Revisar"))</f>
        <v/>
      </c>
      <c r="I50" s="8" t="n"/>
      <c r="J50" s="13" t="n"/>
      <c r="K50" s="13" t="n"/>
      <c r="L50" s="8" t="n"/>
      <c r="M50" s="15">
        <f>IFERROR(VLOOKUP(L50,Listas!$DK$2:$DL$250,2,FALSE),"")</f>
        <v/>
      </c>
      <c r="N50" s="14" t="n"/>
      <c r="O50" s="16" t="n"/>
      <c r="P50" s="16" t="n"/>
      <c r="Q50" s="8" t="n"/>
      <c r="S50" s="17">
        <f>IF(NOT(OR(A50&lt;&gt;"",B50&lt;&gt;"",C50&lt;&gt;"",D50&lt;&gt;"",E50&lt;&gt;"",F50&lt;&gt;"",I50&lt;&gt;"",J50&lt;&gt;"",K50&lt;&gt;"",L50&lt;&gt;"",N50&lt;&gt;"",O50&lt;&gt;"",P50&lt;&gt;"",Q50&lt;&gt;"")),"",IF(NOT(AND(OR(A50="",AND(LEN(A50)=12,ISNUMBER(--A50))),OR(B50="",COUNTIF('2. Proyectos'!$A$5:$A$54,B50)&gt;0),OR(D50="",COUNTIF(Listas!$BI$2:$BI$137,D50)&gt;0),OR(E50="",COUNTIF(Listas!$AR$2:$AR$42,E50)&gt;0),OR(F50="",AND(ISNUMBER(F50),F50&gt;0)),OR(J50="",AND(ISNUMBER(J50),J50&gt;=2018,J50&lt;=2025)),OR(K50="",AND(ISNUMBER(K50),K50&gt;=1,K50&lt;=12)),OR(L50="",COUNTIF(Listas!$H$2:$H$250,L50)&gt;0),OR(N50="",AND(ISNUMBER(N50),N50&gt;0)),OR(O50="",AND(ISNUMBER(O50),O50&gt;=0)),OR(P50="",COUNTIF(Listas!$BC$2:$BC$3,P50)&gt;0),H50&lt;&gt;"Revisar")),"Dato inválido",IF(NOT(AND(A50&lt;&gt;"",B50&lt;&gt;"",C50&lt;&gt;"",E50&lt;&gt;"",J50&lt;&gt;"",K50&lt;&gt;"",L50&lt;&gt;"",N50&lt;&gt;"")),"Incompleta","OK")))</f>
        <v/>
      </c>
    </row>
    <row r="51">
      <c r="A51" s="18" t="n"/>
      <c r="B51" s="6" t="n"/>
      <c r="C51" s="6" t="n"/>
      <c r="D51" s="6" t="n"/>
      <c r="E51" s="6" t="n"/>
      <c r="F51" s="19" t="n"/>
      <c r="G51" s="15">
        <f>IF(F51="","",IF(F51&lt;1,"N1",IF(F51&lt;30,"N2",IF(F51&lt;57.5,"N3","N4"))))</f>
        <v/>
      </c>
      <c r="H51" s="15">
        <f>IF(OR(E51="",G51=""),"",IF(COUNTIFS(MapF6!$A$1:$A$74,E51,MapF6!$B$1:$B$74,G51)&gt;0,"OK","Revisar"))</f>
        <v/>
      </c>
      <c r="I51" s="6" t="n"/>
      <c r="J51" s="18" t="n"/>
      <c r="K51" s="18" t="n"/>
      <c r="L51" s="6" t="n"/>
      <c r="M51" s="15">
        <f>IFERROR(VLOOKUP(L51,Listas!$DK$2:$DL$250,2,FALSE),"")</f>
        <v/>
      </c>
      <c r="N51" s="19" t="n"/>
      <c r="O51" s="20" t="n"/>
      <c r="P51" s="20" t="n"/>
      <c r="Q51" s="6" t="n"/>
      <c r="S51" s="17">
        <f>IF(NOT(OR(A51&lt;&gt;"",B51&lt;&gt;"",C51&lt;&gt;"",D51&lt;&gt;"",E51&lt;&gt;"",F51&lt;&gt;"",I51&lt;&gt;"",J51&lt;&gt;"",K51&lt;&gt;"",L51&lt;&gt;"",N51&lt;&gt;"",O51&lt;&gt;"",P51&lt;&gt;"",Q51&lt;&gt;"")),"",IF(NOT(AND(OR(A51="",AND(LEN(A51)=12,ISNUMBER(--A51))),OR(B51="",COUNTIF('2. Proyectos'!$A$5:$A$54,B51)&gt;0),OR(D51="",COUNTIF(Listas!$BI$2:$BI$137,D51)&gt;0),OR(E51="",COUNTIF(Listas!$AR$2:$AR$42,E51)&gt;0),OR(F51="",AND(ISNUMBER(F51),F51&gt;0)),OR(J51="",AND(ISNUMBER(J51),J51&gt;=2018,J51&lt;=2025)),OR(K51="",AND(ISNUMBER(K51),K51&gt;=1,K51&lt;=12)),OR(L51="",COUNTIF(Listas!$H$2:$H$250,L51)&gt;0),OR(N51="",AND(ISNUMBER(N51),N51&gt;0)),OR(O51="",AND(ISNUMBER(O51),O51&gt;=0)),OR(P51="",COUNTIF(Listas!$BC$2:$BC$3,P51)&gt;0),H51&lt;&gt;"Revisar")),"Dato inválido",IF(NOT(AND(A51&lt;&gt;"",B51&lt;&gt;"",C51&lt;&gt;"",E51&lt;&gt;"",J51&lt;&gt;"",K51&lt;&gt;"",L51&lt;&gt;"",N51&lt;&gt;"")),"Incompleta","OK")))</f>
        <v/>
      </c>
    </row>
    <row r="52">
      <c r="A52" s="13" t="n"/>
      <c r="B52" s="8" t="n"/>
      <c r="C52" s="8" t="n"/>
      <c r="D52" s="8" t="n"/>
      <c r="E52" s="8" t="n"/>
      <c r="F52" s="14" t="n"/>
      <c r="G52" s="15">
        <f>IF(F52="","",IF(F52&lt;1,"N1",IF(F52&lt;30,"N2",IF(F52&lt;57.5,"N3","N4"))))</f>
        <v/>
      </c>
      <c r="H52" s="15">
        <f>IF(OR(E52="",G52=""),"",IF(COUNTIFS(MapF6!$A$1:$A$74,E52,MapF6!$B$1:$B$74,G52)&gt;0,"OK","Revisar"))</f>
        <v/>
      </c>
      <c r="I52" s="8" t="n"/>
      <c r="J52" s="13" t="n"/>
      <c r="K52" s="13" t="n"/>
      <c r="L52" s="8" t="n"/>
      <c r="M52" s="15">
        <f>IFERROR(VLOOKUP(L52,Listas!$DK$2:$DL$250,2,FALSE),"")</f>
        <v/>
      </c>
      <c r="N52" s="14" t="n"/>
      <c r="O52" s="16" t="n"/>
      <c r="P52" s="16" t="n"/>
      <c r="Q52" s="8" t="n"/>
      <c r="S52" s="17">
        <f>IF(NOT(OR(A52&lt;&gt;"",B52&lt;&gt;"",C52&lt;&gt;"",D52&lt;&gt;"",E52&lt;&gt;"",F52&lt;&gt;"",I52&lt;&gt;"",J52&lt;&gt;"",K52&lt;&gt;"",L52&lt;&gt;"",N52&lt;&gt;"",O52&lt;&gt;"",P52&lt;&gt;"",Q52&lt;&gt;"")),"",IF(NOT(AND(OR(A52="",AND(LEN(A52)=12,ISNUMBER(--A52))),OR(B52="",COUNTIF('2. Proyectos'!$A$5:$A$54,B52)&gt;0),OR(D52="",COUNTIF(Listas!$BI$2:$BI$137,D52)&gt;0),OR(E52="",COUNTIF(Listas!$AR$2:$AR$42,E52)&gt;0),OR(F52="",AND(ISNUMBER(F52),F52&gt;0)),OR(J52="",AND(ISNUMBER(J52),J52&gt;=2018,J52&lt;=2025)),OR(K52="",AND(ISNUMBER(K52),K52&gt;=1,K52&lt;=12)),OR(L52="",COUNTIF(Listas!$H$2:$H$250,L52)&gt;0),OR(N52="",AND(ISNUMBER(N52),N52&gt;0)),OR(O52="",AND(ISNUMBER(O52),O52&gt;=0)),OR(P52="",COUNTIF(Listas!$BC$2:$BC$3,P52)&gt;0),H52&lt;&gt;"Revisar")),"Dato inválido",IF(NOT(AND(A52&lt;&gt;"",B52&lt;&gt;"",C52&lt;&gt;"",E52&lt;&gt;"",J52&lt;&gt;"",K52&lt;&gt;"",L52&lt;&gt;"",N52&lt;&gt;"")),"Incompleta","OK")))</f>
        <v/>
      </c>
    </row>
    <row r="53">
      <c r="A53" s="18" t="n"/>
      <c r="B53" s="6" t="n"/>
      <c r="C53" s="6" t="n"/>
      <c r="D53" s="6" t="n"/>
      <c r="E53" s="6" t="n"/>
      <c r="F53" s="19" t="n"/>
      <c r="G53" s="15">
        <f>IF(F53="","",IF(F53&lt;1,"N1",IF(F53&lt;30,"N2",IF(F53&lt;57.5,"N3","N4"))))</f>
        <v/>
      </c>
      <c r="H53" s="15">
        <f>IF(OR(E53="",G53=""),"",IF(COUNTIFS(MapF6!$A$1:$A$74,E53,MapF6!$B$1:$B$74,G53)&gt;0,"OK","Revisar"))</f>
        <v/>
      </c>
      <c r="I53" s="6" t="n"/>
      <c r="J53" s="18" t="n"/>
      <c r="K53" s="18" t="n"/>
      <c r="L53" s="6" t="n"/>
      <c r="M53" s="15">
        <f>IFERROR(VLOOKUP(L53,Listas!$DK$2:$DL$250,2,FALSE),"")</f>
        <v/>
      </c>
      <c r="N53" s="19" t="n"/>
      <c r="O53" s="20" t="n"/>
      <c r="P53" s="20" t="n"/>
      <c r="Q53" s="6" t="n"/>
      <c r="S53" s="17">
        <f>IF(NOT(OR(A53&lt;&gt;"",B53&lt;&gt;"",C53&lt;&gt;"",D53&lt;&gt;"",E53&lt;&gt;"",F53&lt;&gt;"",I53&lt;&gt;"",J53&lt;&gt;"",K53&lt;&gt;"",L53&lt;&gt;"",N53&lt;&gt;"",O53&lt;&gt;"",P53&lt;&gt;"",Q53&lt;&gt;"")),"",IF(NOT(AND(OR(A53="",AND(LEN(A53)=12,ISNUMBER(--A53))),OR(B53="",COUNTIF('2. Proyectos'!$A$5:$A$54,B53)&gt;0),OR(D53="",COUNTIF(Listas!$BI$2:$BI$137,D53)&gt;0),OR(E53="",COUNTIF(Listas!$AR$2:$AR$42,E53)&gt;0),OR(F53="",AND(ISNUMBER(F53),F53&gt;0)),OR(J53="",AND(ISNUMBER(J53),J53&gt;=2018,J53&lt;=2025)),OR(K53="",AND(ISNUMBER(K53),K53&gt;=1,K53&lt;=12)),OR(L53="",COUNTIF(Listas!$H$2:$H$250,L53)&gt;0),OR(N53="",AND(ISNUMBER(N53),N53&gt;0)),OR(O53="",AND(ISNUMBER(O53),O53&gt;=0)),OR(P53="",COUNTIF(Listas!$BC$2:$BC$3,P53)&gt;0),H53&lt;&gt;"Revisar")),"Dato inválido",IF(NOT(AND(A53&lt;&gt;"",B53&lt;&gt;"",C53&lt;&gt;"",E53&lt;&gt;"",J53&lt;&gt;"",K53&lt;&gt;"",L53&lt;&gt;"",N53&lt;&gt;"")),"Incompleta","OK")))</f>
        <v/>
      </c>
    </row>
    <row r="54">
      <c r="A54" s="13" t="n"/>
      <c r="B54" s="8" t="n"/>
      <c r="C54" s="8" t="n"/>
      <c r="D54" s="8" t="n"/>
      <c r="E54" s="8" t="n"/>
      <c r="F54" s="14" t="n"/>
      <c r="G54" s="15">
        <f>IF(F54="","",IF(F54&lt;1,"N1",IF(F54&lt;30,"N2",IF(F54&lt;57.5,"N3","N4"))))</f>
        <v/>
      </c>
      <c r="H54" s="15">
        <f>IF(OR(E54="",G54=""),"",IF(COUNTIFS(MapF6!$A$1:$A$74,E54,MapF6!$B$1:$B$74,G54)&gt;0,"OK","Revisar"))</f>
        <v/>
      </c>
      <c r="I54" s="8" t="n"/>
      <c r="J54" s="13" t="n"/>
      <c r="K54" s="13" t="n"/>
      <c r="L54" s="8" t="n"/>
      <c r="M54" s="15">
        <f>IFERROR(VLOOKUP(L54,Listas!$DK$2:$DL$250,2,FALSE),"")</f>
        <v/>
      </c>
      <c r="N54" s="14" t="n"/>
      <c r="O54" s="16" t="n"/>
      <c r="P54" s="16" t="n"/>
      <c r="Q54" s="8" t="n"/>
      <c r="S54" s="17">
        <f>IF(NOT(OR(A54&lt;&gt;"",B54&lt;&gt;"",C54&lt;&gt;"",D54&lt;&gt;"",E54&lt;&gt;"",F54&lt;&gt;"",I54&lt;&gt;"",J54&lt;&gt;"",K54&lt;&gt;"",L54&lt;&gt;"",N54&lt;&gt;"",O54&lt;&gt;"",P54&lt;&gt;"",Q54&lt;&gt;"")),"",IF(NOT(AND(OR(A54="",AND(LEN(A54)=12,ISNUMBER(--A54))),OR(B54="",COUNTIF('2. Proyectos'!$A$5:$A$54,B54)&gt;0),OR(D54="",COUNTIF(Listas!$BI$2:$BI$137,D54)&gt;0),OR(E54="",COUNTIF(Listas!$AR$2:$AR$42,E54)&gt;0),OR(F54="",AND(ISNUMBER(F54),F54&gt;0)),OR(J54="",AND(ISNUMBER(J54),J54&gt;=2018,J54&lt;=2025)),OR(K54="",AND(ISNUMBER(K54),K54&gt;=1,K54&lt;=12)),OR(L54="",COUNTIF(Listas!$H$2:$H$250,L54)&gt;0),OR(N54="",AND(ISNUMBER(N54),N54&gt;0)),OR(O54="",AND(ISNUMBER(O54),O54&gt;=0)),OR(P54="",COUNTIF(Listas!$BC$2:$BC$3,P54)&gt;0),H54&lt;&gt;"Revisar")),"Dato inválido",IF(NOT(AND(A54&lt;&gt;"",B54&lt;&gt;"",C54&lt;&gt;"",E54&lt;&gt;"",J54&lt;&gt;"",K54&lt;&gt;"",L54&lt;&gt;"",N54&lt;&gt;"")),"Incompleta","OK")))</f>
        <v/>
      </c>
    </row>
    <row r="55">
      <c r="A55" s="18" t="n"/>
      <c r="B55" s="6" t="n"/>
      <c r="C55" s="6" t="n"/>
      <c r="D55" s="6" t="n"/>
      <c r="E55" s="6" t="n"/>
      <c r="F55" s="19" t="n"/>
      <c r="G55" s="15">
        <f>IF(F55="","",IF(F55&lt;1,"N1",IF(F55&lt;30,"N2",IF(F55&lt;57.5,"N3","N4"))))</f>
        <v/>
      </c>
      <c r="H55" s="15">
        <f>IF(OR(E55="",G55=""),"",IF(COUNTIFS(MapF6!$A$1:$A$74,E55,MapF6!$B$1:$B$74,G55)&gt;0,"OK","Revisar"))</f>
        <v/>
      </c>
      <c r="I55" s="6" t="n"/>
      <c r="J55" s="18" t="n"/>
      <c r="K55" s="18" t="n"/>
      <c r="L55" s="6" t="n"/>
      <c r="M55" s="15">
        <f>IFERROR(VLOOKUP(L55,Listas!$DK$2:$DL$250,2,FALSE),"")</f>
        <v/>
      </c>
      <c r="N55" s="19" t="n"/>
      <c r="O55" s="20" t="n"/>
      <c r="P55" s="20" t="n"/>
      <c r="Q55" s="6" t="n"/>
      <c r="S55" s="17">
        <f>IF(NOT(OR(A55&lt;&gt;"",B55&lt;&gt;"",C55&lt;&gt;"",D55&lt;&gt;"",E55&lt;&gt;"",F55&lt;&gt;"",I55&lt;&gt;"",J55&lt;&gt;"",K55&lt;&gt;"",L55&lt;&gt;"",N55&lt;&gt;"",O55&lt;&gt;"",P55&lt;&gt;"",Q55&lt;&gt;"")),"",IF(NOT(AND(OR(A55="",AND(LEN(A55)=12,ISNUMBER(--A55))),OR(B55="",COUNTIF('2. Proyectos'!$A$5:$A$54,B55)&gt;0),OR(D55="",COUNTIF(Listas!$BI$2:$BI$137,D55)&gt;0),OR(E55="",COUNTIF(Listas!$AR$2:$AR$42,E55)&gt;0),OR(F55="",AND(ISNUMBER(F55),F55&gt;0)),OR(J55="",AND(ISNUMBER(J55),J55&gt;=2018,J55&lt;=2025)),OR(K55="",AND(ISNUMBER(K55),K55&gt;=1,K55&lt;=12)),OR(L55="",COUNTIF(Listas!$H$2:$H$250,L55)&gt;0),OR(N55="",AND(ISNUMBER(N55),N55&gt;0)),OR(O55="",AND(ISNUMBER(O55),O55&gt;=0)),OR(P55="",COUNTIF(Listas!$BC$2:$BC$3,P55)&gt;0),H55&lt;&gt;"Revisar")),"Dato inválido",IF(NOT(AND(A55&lt;&gt;"",B55&lt;&gt;"",C55&lt;&gt;"",E55&lt;&gt;"",J55&lt;&gt;"",K55&lt;&gt;"",L55&lt;&gt;"",N55&lt;&gt;"")),"Incompleta","OK")))</f>
        <v/>
      </c>
    </row>
    <row r="56">
      <c r="A56" s="13" t="n"/>
      <c r="B56" s="8" t="n"/>
      <c r="C56" s="8" t="n"/>
      <c r="D56" s="8" t="n"/>
      <c r="E56" s="8" t="n"/>
      <c r="F56" s="14" t="n"/>
      <c r="G56" s="15">
        <f>IF(F56="","",IF(F56&lt;1,"N1",IF(F56&lt;30,"N2",IF(F56&lt;57.5,"N3","N4"))))</f>
        <v/>
      </c>
      <c r="H56" s="15">
        <f>IF(OR(E56="",G56=""),"",IF(COUNTIFS(MapF6!$A$1:$A$74,E56,MapF6!$B$1:$B$74,G56)&gt;0,"OK","Revisar"))</f>
        <v/>
      </c>
      <c r="I56" s="8" t="n"/>
      <c r="J56" s="13" t="n"/>
      <c r="K56" s="13" t="n"/>
      <c r="L56" s="8" t="n"/>
      <c r="M56" s="15">
        <f>IFERROR(VLOOKUP(L56,Listas!$DK$2:$DL$250,2,FALSE),"")</f>
        <v/>
      </c>
      <c r="N56" s="14" t="n"/>
      <c r="O56" s="16" t="n"/>
      <c r="P56" s="16" t="n"/>
      <c r="Q56" s="8" t="n"/>
      <c r="S56" s="17">
        <f>IF(NOT(OR(A56&lt;&gt;"",B56&lt;&gt;"",C56&lt;&gt;"",D56&lt;&gt;"",E56&lt;&gt;"",F56&lt;&gt;"",I56&lt;&gt;"",J56&lt;&gt;"",K56&lt;&gt;"",L56&lt;&gt;"",N56&lt;&gt;"",O56&lt;&gt;"",P56&lt;&gt;"",Q56&lt;&gt;"")),"",IF(NOT(AND(OR(A56="",AND(LEN(A56)=12,ISNUMBER(--A56))),OR(B56="",COUNTIF('2. Proyectos'!$A$5:$A$54,B56)&gt;0),OR(D56="",COUNTIF(Listas!$BI$2:$BI$137,D56)&gt;0),OR(E56="",COUNTIF(Listas!$AR$2:$AR$42,E56)&gt;0),OR(F56="",AND(ISNUMBER(F56),F56&gt;0)),OR(J56="",AND(ISNUMBER(J56),J56&gt;=2018,J56&lt;=2025)),OR(K56="",AND(ISNUMBER(K56),K56&gt;=1,K56&lt;=12)),OR(L56="",COUNTIF(Listas!$H$2:$H$250,L56)&gt;0),OR(N56="",AND(ISNUMBER(N56),N56&gt;0)),OR(O56="",AND(ISNUMBER(O56),O56&gt;=0)),OR(P56="",COUNTIF(Listas!$BC$2:$BC$3,P56)&gt;0),H56&lt;&gt;"Revisar")),"Dato inválido",IF(NOT(AND(A56&lt;&gt;"",B56&lt;&gt;"",C56&lt;&gt;"",E56&lt;&gt;"",J56&lt;&gt;"",K56&lt;&gt;"",L56&lt;&gt;"",N56&lt;&gt;"")),"Incompleta","OK")))</f>
        <v/>
      </c>
    </row>
    <row r="57">
      <c r="A57" s="18" t="n"/>
      <c r="B57" s="6" t="n"/>
      <c r="C57" s="6" t="n"/>
      <c r="D57" s="6" t="n"/>
      <c r="E57" s="6" t="n"/>
      <c r="F57" s="19" t="n"/>
      <c r="G57" s="15">
        <f>IF(F57="","",IF(F57&lt;1,"N1",IF(F57&lt;30,"N2",IF(F57&lt;57.5,"N3","N4"))))</f>
        <v/>
      </c>
      <c r="H57" s="15">
        <f>IF(OR(E57="",G57=""),"",IF(COUNTIFS(MapF6!$A$1:$A$74,E57,MapF6!$B$1:$B$74,G57)&gt;0,"OK","Revisar"))</f>
        <v/>
      </c>
      <c r="I57" s="6" t="n"/>
      <c r="J57" s="18" t="n"/>
      <c r="K57" s="18" t="n"/>
      <c r="L57" s="6" t="n"/>
      <c r="M57" s="15">
        <f>IFERROR(VLOOKUP(L57,Listas!$DK$2:$DL$250,2,FALSE),"")</f>
        <v/>
      </c>
      <c r="N57" s="19" t="n"/>
      <c r="O57" s="20" t="n"/>
      <c r="P57" s="20" t="n"/>
      <c r="Q57" s="6" t="n"/>
      <c r="S57" s="17">
        <f>IF(NOT(OR(A57&lt;&gt;"",B57&lt;&gt;"",C57&lt;&gt;"",D57&lt;&gt;"",E57&lt;&gt;"",F57&lt;&gt;"",I57&lt;&gt;"",J57&lt;&gt;"",K57&lt;&gt;"",L57&lt;&gt;"",N57&lt;&gt;"",O57&lt;&gt;"",P57&lt;&gt;"",Q57&lt;&gt;"")),"",IF(NOT(AND(OR(A57="",AND(LEN(A57)=12,ISNUMBER(--A57))),OR(B57="",COUNTIF('2. Proyectos'!$A$5:$A$54,B57)&gt;0),OR(D57="",COUNTIF(Listas!$BI$2:$BI$137,D57)&gt;0),OR(E57="",COUNTIF(Listas!$AR$2:$AR$42,E57)&gt;0),OR(F57="",AND(ISNUMBER(F57),F57&gt;0)),OR(J57="",AND(ISNUMBER(J57),J57&gt;=2018,J57&lt;=2025)),OR(K57="",AND(ISNUMBER(K57),K57&gt;=1,K57&lt;=12)),OR(L57="",COUNTIF(Listas!$H$2:$H$250,L57)&gt;0),OR(N57="",AND(ISNUMBER(N57),N57&gt;0)),OR(O57="",AND(ISNUMBER(O57),O57&gt;=0)),OR(P57="",COUNTIF(Listas!$BC$2:$BC$3,P57)&gt;0),H57&lt;&gt;"Revisar")),"Dato inválido",IF(NOT(AND(A57&lt;&gt;"",B57&lt;&gt;"",C57&lt;&gt;"",E57&lt;&gt;"",J57&lt;&gt;"",K57&lt;&gt;"",L57&lt;&gt;"",N57&lt;&gt;"")),"Incompleta","OK")))</f>
        <v/>
      </c>
    </row>
    <row r="58">
      <c r="A58" s="13" t="n"/>
      <c r="B58" s="8" t="n"/>
      <c r="C58" s="8" t="n"/>
      <c r="D58" s="8" t="n"/>
      <c r="E58" s="8" t="n"/>
      <c r="F58" s="14" t="n"/>
      <c r="G58" s="15">
        <f>IF(F58="","",IF(F58&lt;1,"N1",IF(F58&lt;30,"N2",IF(F58&lt;57.5,"N3","N4"))))</f>
        <v/>
      </c>
      <c r="H58" s="15">
        <f>IF(OR(E58="",G58=""),"",IF(COUNTIFS(MapF6!$A$1:$A$74,E58,MapF6!$B$1:$B$74,G58)&gt;0,"OK","Revisar"))</f>
        <v/>
      </c>
      <c r="I58" s="8" t="n"/>
      <c r="J58" s="13" t="n"/>
      <c r="K58" s="13" t="n"/>
      <c r="L58" s="8" t="n"/>
      <c r="M58" s="15">
        <f>IFERROR(VLOOKUP(L58,Listas!$DK$2:$DL$250,2,FALSE),"")</f>
        <v/>
      </c>
      <c r="N58" s="14" t="n"/>
      <c r="O58" s="16" t="n"/>
      <c r="P58" s="16" t="n"/>
      <c r="Q58" s="8" t="n"/>
      <c r="S58" s="17">
        <f>IF(NOT(OR(A58&lt;&gt;"",B58&lt;&gt;"",C58&lt;&gt;"",D58&lt;&gt;"",E58&lt;&gt;"",F58&lt;&gt;"",I58&lt;&gt;"",J58&lt;&gt;"",K58&lt;&gt;"",L58&lt;&gt;"",N58&lt;&gt;"",O58&lt;&gt;"",P58&lt;&gt;"",Q58&lt;&gt;"")),"",IF(NOT(AND(OR(A58="",AND(LEN(A58)=12,ISNUMBER(--A58))),OR(B58="",COUNTIF('2. Proyectos'!$A$5:$A$54,B58)&gt;0),OR(D58="",COUNTIF(Listas!$BI$2:$BI$137,D58)&gt;0),OR(E58="",COUNTIF(Listas!$AR$2:$AR$42,E58)&gt;0),OR(F58="",AND(ISNUMBER(F58),F58&gt;0)),OR(J58="",AND(ISNUMBER(J58),J58&gt;=2018,J58&lt;=2025)),OR(K58="",AND(ISNUMBER(K58),K58&gt;=1,K58&lt;=12)),OR(L58="",COUNTIF(Listas!$H$2:$H$250,L58)&gt;0),OR(N58="",AND(ISNUMBER(N58),N58&gt;0)),OR(O58="",AND(ISNUMBER(O58),O58&gt;=0)),OR(P58="",COUNTIF(Listas!$BC$2:$BC$3,P58)&gt;0),H58&lt;&gt;"Revisar")),"Dato inválido",IF(NOT(AND(A58&lt;&gt;"",B58&lt;&gt;"",C58&lt;&gt;"",E58&lt;&gt;"",J58&lt;&gt;"",K58&lt;&gt;"",L58&lt;&gt;"",N58&lt;&gt;"")),"Incompleta","OK")))</f>
        <v/>
      </c>
    </row>
    <row r="59">
      <c r="A59" s="18" t="n"/>
      <c r="B59" s="6" t="n"/>
      <c r="C59" s="6" t="n"/>
      <c r="D59" s="6" t="n"/>
      <c r="E59" s="6" t="n"/>
      <c r="F59" s="19" t="n"/>
      <c r="G59" s="15">
        <f>IF(F59="","",IF(F59&lt;1,"N1",IF(F59&lt;30,"N2",IF(F59&lt;57.5,"N3","N4"))))</f>
        <v/>
      </c>
      <c r="H59" s="15">
        <f>IF(OR(E59="",G59=""),"",IF(COUNTIFS(MapF6!$A$1:$A$74,E59,MapF6!$B$1:$B$74,G59)&gt;0,"OK","Revisar"))</f>
        <v/>
      </c>
      <c r="I59" s="6" t="n"/>
      <c r="J59" s="18" t="n"/>
      <c r="K59" s="18" t="n"/>
      <c r="L59" s="6" t="n"/>
      <c r="M59" s="15">
        <f>IFERROR(VLOOKUP(L59,Listas!$DK$2:$DL$250,2,FALSE),"")</f>
        <v/>
      </c>
      <c r="N59" s="19" t="n"/>
      <c r="O59" s="20" t="n"/>
      <c r="P59" s="20" t="n"/>
      <c r="Q59" s="6" t="n"/>
      <c r="S59" s="17">
        <f>IF(NOT(OR(A59&lt;&gt;"",B59&lt;&gt;"",C59&lt;&gt;"",D59&lt;&gt;"",E59&lt;&gt;"",F59&lt;&gt;"",I59&lt;&gt;"",J59&lt;&gt;"",K59&lt;&gt;"",L59&lt;&gt;"",N59&lt;&gt;"",O59&lt;&gt;"",P59&lt;&gt;"",Q59&lt;&gt;"")),"",IF(NOT(AND(OR(A59="",AND(LEN(A59)=12,ISNUMBER(--A59))),OR(B59="",COUNTIF('2. Proyectos'!$A$5:$A$54,B59)&gt;0),OR(D59="",COUNTIF(Listas!$BI$2:$BI$137,D59)&gt;0),OR(E59="",COUNTIF(Listas!$AR$2:$AR$42,E59)&gt;0),OR(F59="",AND(ISNUMBER(F59),F59&gt;0)),OR(J59="",AND(ISNUMBER(J59),J59&gt;=2018,J59&lt;=2025)),OR(K59="",AND(ISNUMBER(K59),K59&gt;=1,K59&lt;=12)),OR(L59="",COUNTIF(Listas!$H$2:$H$250,L59)&gt;0),OR(N59="",AND(ISNUMBER(N59),N59&gt;0)),OR(O59="",AND(ISNUMBER(O59),O59&gt;=0)),OR(P59="",COUNTIF(Listas!$BC$2:$BC$3,P59)&gt;0),H59&lt;&gt;"Revisar")),"Dato inválido",IF(NOT(AND(A59&lt;&gt;"",B59&lt;&gt;"",C59&lt;&gt;"",E59&lt;&gt;"",J59&lt;&gt;"",K59&lt;&gt;"",L59&lt;&gt;"",N59&lt;&gt;"")),"Incompleta","OK")))</f>
        <v/>
      </c>
    </row>
    <row r="60">
      <c r="A60" s="13" t="n"/>
      <c r="B60" s="8" t="n"/>
      <c r="C60" s="8" t="n"/>
      <c r="D60" s="8" t="n"/>
      <c r="E60" s="8" t="n"/>
      <c r="F60" s="14" t="n"/>
      <c r="G60" s="15">
        <f>IF(F60="","",IF(F60&lt;1,"N1",IF(F60&lt;30,"N2",IF(F60&lt;57.5,"N3","N4"))))</f>
        <v/>
      </c>
      <c r="H60" s="15">
        <f>IF(OR(E60="",G60=""),"",IF(COUNTIFS(MapF6!$A$1:$A$74,E60,MapF6!$B$1:$B$74,G60)&gt;0,"OK","Revisar"))</f>
        <v/>
      </c>
      <c r="I60" s="8" t="n"/>
      <c r="J60" s="13" t="n"/>
      <c r="K60" s="13" t="n"/>
      <c r="L60" s="8" t="n"/>
      <c r="M60" s="15">
        <f>IFERROR(VLOOKUP(L60,Listas!$DK$2:$DL$250,2,FALSE),"")</f>
        <v/>
      </c>
      <c r="N60" s="14" t="n"/>
      <c r="O60" s="16" t="n"/>
      <c r="P60" s="16" t="n"/>
      <c r="Q60" s="8" t="n"/>
      <c r="S60" s="17">
        <f>IF(NOT(OR(A60&lt;&gt;"",B60&lt;&gt;"",C60&lt;&gt;"",D60&lt;&gt;"",E60&lt;&gt;"",F60&lt;&gt;"",I60&lt;&gt;"",J60&lt;&gt;"",K60&lt;&gt;"",L60&lt;&gt;"",N60&lt;&gt;"",O60&lt;&gt;"",P60&lt;&gt;"",Q60&lt;&gt;"")),"",IF(NOT(AND(OR(A60="",AND(LEN(A60)=12,ISNUMBER(--A60))),OR(B60="",COUNTIF('2. Proyectos'!$A$5:$A$54,B60)&gt;0),OR(D60="",COUNTIF(Listas!$BI$2:$BI$137,D60)&gt;0),OR(E60="",COUNTIF(Listas!$AR$2:$AR$42,E60)&gt;0),OR(F60="",AND(ISNUMBER(F60),F60&gt;0)),OR(J60="",AND(ISNUMBER(J60),J60&gt;=2018,J60&lt;=2025)),OR(K60="",AND(ISNUMBER(K60),K60&gt;=1,K60&lt;=12)),OR(L60="",COUNTIF(Listas!$H$2:$H$250,L60)&gt;0),OR(N60="",AND(ISNUMBER(N60),N60&gt;0)),OR(O60="",AND(ISNUMBER(O60),O60&gt;=0)),OR(P60="",COUNTIF(Listas!$BC$2:$BC$3,P60)&gt;0),H60&lt;&gt;"Revisar")),"Dato inválido",IF(NOT(AND(A60&lt;&gt;"",B60&lt;&gt;"",C60&lt;&gt;"",E60&lt;&gt;"",J60&lt;&gt;"",K60&lt;&gt;"",L60&lt;&gt;"",N60&lt;&gt;"")),"Incompleta","OK")))</f>
        <v/>
      </c>
    </row>
    <row r="61">
      <c r="A61" s="18" t="n"/>
      <c r="B61" s="6" t="n"/>
      <c r="C61" s="6" t="n"/>
      <c r="D61" s="6" t="n"/>
      <c r="E61" s="6" t="n"/>
      <c r="F61" s="19" t="n"/>
      <c r="G61" s="15">
        <f>IF(F61="","",IF(F61&lt;1,"N1",IF(F61&lt;30,"N2",IF(F61&lt;57.5,"N3","N4"))))</f>
        <v/>
      </c>
      <c r="H61" s="15">
        <f>IF(OR(E61="",G61=""),"",IF(COUNTIFS(MapF6!$A$1:$A$74,E61,MapF6!$B$1:$B$74,G61)&gt;0,"OK","Revisar"))</f>
        <v/>
      </c>
      <c r="I61" s="6" t="n"/>
      <c r="J61" s="18" t="n"/>
      <c r="K61" s="18" t="n"/>
      <c r="L61" s="6" t="n"/>
      <c r="M61" s="15">
        <f>IFERROR(VLOOKUP(L61,Listas!$DK$2:$DL$250,2,FALSE),"")</f>
        <v/>
      </c>
      <c r="N61" s="19" t="n"/>
      <c r="O61" s="20" t="n"/>
      <c r="P61" s="20" t="n"/>
      <c r="Q61" s="6" t="n"/>
      <c r="S61" s="17">
        <f>IF(NOT(OR(A61&lt;&gt;"",B61&lt;&gt;"",C61&lt;&gt;"",D61&lt;&gt;"",E61&lt;&gt;"",F61&lt;&gt;"",I61&lt;&gt;"",J61&lt;&gt;"",K61&lt;&gt;"",L61&lt;&gt;"",N61&lt;&gt;"",O61&lt;&gt;"",P61&lt;&gt;"",Q61&lt;&gt;"")),"",IF(NOT(AND(OR(A61="",AND(LEN(A61)=12,ISNUMBER(--A61))),OR(B61="",COUNTIF('2. Proyectos'!$A$5:$A$54,B61)&gt;0),OR(D61="",COUNTIF(Listas!$BI$2:$BI$137,D61)&gt;0),OR(E61="",COUNTIF(Listas!$AR$2:$AR$42,E61)&gt;0),OR(F61="",AND(ISNUMBER(F61),F61&gt;0)),OR(J61="",AND(ISNUMBER(J61),J61&gt;=2018,J61&lt;=2025)),OR(K61="",AND(ISNUMBER(K61),K61&gt;=1,K61&lt;=12)),OR(L61="",COUNTIF(Listas!$H$2:$H$250,L61)&gt;0),OR(N61="",AND(ISNUMBER(N61),N61&gt;0)),OR(O61="",AND(ISNUMBER(O61),O61&gt;=0)),OR(P61="",COUNTIF(Listas!$BC$2:$BC$3,P61)&gt;0),H61&lt;&gt;"Revisar")),"Dato inválido",IF(NOT(AND(A61&lt;&gt;"",B61&lt;&gt;"",C61&lt;&gt;"",E61&lt;&gt;"",J61&lt;&gt;"",K61&lt;&gt;"",L61&lt;&gt;"",N61&lt;&gt;"")),"Incompleta","OK")))</f>
        <v/>
      </c>
    </row>
    <row r="62">
      <c r="A62" s="13" t="n"/>
      <c r="B62" s="8" t="n"/>
      <c r="C62" s="8" t="n"/>
      <c r="D62" s="8" t="n"/>
      <c r="E62" s="8" t="n"/>
      <c r="F62" s="14" t="n"/>
      <c r="G62" s="15">
        <f>IF(F62="","",IF(F62&lt;1,"N1",IF(F62&lt;30,"N2",IF(F62&lt;57.5,"N3","N4"))))</f>
        <v/>
      </c>
      <c r="H62" s="15">
        <f>IF(OR(E62="",G62=""),"",IF(COUNTIFS(MapF6!$A$1:$A$74,E62,MapF6!$B$1:$B$74,G62)&gt;0,"OK","Revisar"))</f>
        <v/>
      </c>
      <c r="I62" s="8" t="n"/>
      <c r="J62" s="13" t="n"/>
      <c r="K62" s="13" t="n"/>
      <c r="L62" s="8" t="n"/>
      <c r="M62" s="15">
        <f>IFERROR(VLOOKUP(L62,Listas!$DK$2:$DL$250,2,FALSE),"")</f>
        <v/>
      </c>
      <c r="N62" s="14" t="n"/>
      <c r="O62" s="16" t="n"/>
      <c r="P62" s="16" t="n"/>
      <c r="Q62" s="8" t="n"/>
      <c r="S62" s="17">
        <f>IF(NOT(OR(A62&lt;&gt;"",B62&lt;&gt;"",C62&lt;&gt;"",D62&lt;&gt;"",E62&lt;&gt;"",F62&lt;&gt;"",I62&lt;&gt;"",J62&lt;&gt;"",K62&lt;&gt;"",L62&lt;&gt;"",N62&lt;&gt;"",O62&lt;&gt;"",P62&lt;&gt;"",Q62&lt;&gt;"")),"",IF(NOT(AND(OR(A62="",AND(LEN(A62)=12,ISNUMBER(--A62))),OR(B62="",COUNTIF('2. Proyectos'!$A$5:$A$54,B62)&gt;0),OR(D62="",COUNTIF(Listas!$BI$2:$BI$137,D62)&gt;0),OR(E62="",COUNTIF(Listas!$AR$2:$AR$42,E62)&gt;0),OR(F62="",AND(ISNUMBER(F62),F62&gt;0)),OR(J62="",AND(ISNUMBER(J62),J62&gt;=2018,J62&lt;=2025)),OR(K62="",AND(ISNUMBER(K62),K62&gt;=1,K62&lt;=12)),OR(L62="",COUNTIF(Listas!$H$2:$H$250,L62)&gt;0),OR(N62="",AND(ISNUMBER(N62),N62&gt;0)),OR(O62="",AND(ISNUMBER(O62),O62&gt;=0)),OR(P62="",COUNTIF(Listas!$BC$2:$BC$3,P62)&gt;0),H62&lt;&gt;"Revisar")),"Dato inválido",IF(NOT(AND(A62&lt;&gt;"",B62&lt;&gt;"",C62&lt;&gt;"",E62&lt;&gt;"",J62&lt;&gt;"",K62&lt;&gt;"",L62&lt;&gt;"",N62&lt;&gt;"")),"Incompleta","OK")))</f>
        <v/>
      </c>
    </row>
    <row r="63">
      <c r="A63" s="18" t="n"/>
      <c r="B63" s="6" t="n"/>
      <c r="C63" s="6" t="n"/>
      <c r="D63" s="6" t="n"/>
      <c r="E63" s="6" t="n"/>
      <c r="F63" s="19" t="n"/>
      <c r="G63" s="15">
        <f>IF(F63="","",IF(F63&lt;1,"N1",IF(F63&lt;30,"N2",IF(F63&lt;57.5,"N3","N4"))))</f>
        <v/>
      </c>
      <c r="H63" s="15">
        <f>IF(OR(E63="",G63=""),"",IF(COUNTIFS(MapF6!$A$1:$A$74,E63,MapF6!$B$1:$B$74,G63)&gt;0,"OK","Revisar"))</f>
        <v/>
      </c>
      <c r="I63" s="6" t="n"/>
      <c r="J63" s="18" t="n"/>
      <c r="K63" s="18" t="n"/>
      <c r="L63" s="6" t="n"/>
      <c r="M63" s="15">
        <f>IFERROR(VLOOKUP(L63,Listas!$DK$2:$DL$250,2,FALSE),"")</f>
        <v/>
      </c>
      <c r="N63" s="19" t="n"/>
      <c r="O63" s="20" t="n"/>
      <c r="P63" s="20" t="n"/>
      <c r="Q63" s="6" t="n"/>
      <c r="S63" s="17">
        <f>IF(NOT(OR(A63&lt;&gt;"",B63&lt;&gt;"",C63&lt;&gt;"",D63&lt;&gt;"",E63&lt;&gt;"",F63&lt;&gt;"",I63&lt;&gt;"",J63&lt;&gt;"",K63&lt;&gt;"",L63&lt;&gt;"",N63&lt;&gt;"",O63&lt;&gt;"",P63&lt;&gt;"",Q63&lt;&gt;"")),"",IF(NOT(AND(OR(A63="",AND(LEN(A63)=12,ISNUMBER(--A63))),OR(B63="",COUNTIF('2. Proyectos'!$A$5:$A$54,B63)&gt;0),OR(D63="",COUNTIF(Listas!$BI$2:$BI$137,D63)&gt;0),OR(E63="",COUNTIF(Listas!$AR$2:$AR$42,E63)&gt;0),OR(F63="",AND(ISNUMBER(F63),F63&gt;0)),OR(J63="",AND(ISNUMBER(J63),J63&gt;=2018,J63&lt;=2025)),OR(K63="",AND(ISNUMBER(K63),K63&gt;=1,K63&lt;=12)),OR(L63="",COUNTIF(Listas!$H$2:$H$250,L63)&gt;0),OR(N63="",AND(ISNUMBER(N63),N63&gt;0)),OR(O63="",AND(ISNUMBER(O63),O63&gt;=0)),OR(P63="",COUNTIF(Listas!$BC$2:$BC$3,P63)&gt;0),H63&lt;&gt;"Revisar")),"Dato inválido",IF(NOT(AND(A63&lt;&gt;"",B63&lt;&gt;"",C63&lt;&gt;"",E63&lt;&gt;"",J63&lt;&gt;"",K63&lt;&gt;"",L63&lt;&gt;"",N63&lt;&gt;"")),"Incompleta","OK")))</f>
        <v/>
      </c>
    </row>
    <row r="64">
      <c r="A64" s="13" t="n"/>
      <c r="B64" s="8" t="n"/>
      <c r="C64" s="8" t="n"/>
      <c r="D64" s="8" t="n"/>
      <c r="E64" s="8" t="n"/>
      <c r="F64" s="14" t="n"/>
      <c r="G64" s="15">
        <f>IF(F64="","",IF(F64&lt;1,"N1",IF(F64&lt;30,"N2",IF(F64&lt;57.5,"N3","N4"))))</f>
        <v/>
      </c>
      <c r="H64" s="15">
        <f>IF(OR(E64="",G64=""),"",IF(COUNTIFS(MapF6!$A$1:$A$74,E64,MapF6!$B$1:$B$74,G64)&gt;0,"OK","Revisar"))</f>
        <v/>
      </c>
      <c r="I64" s="8" t="n"/>
      <c r="J64" s="13" t="n"/>
      <c r="K64" s="13" t="n"/>
      <c r="L64" s="8" t="n"/>
      <c r="M64" s="15">
        <f>IFERROR(VLOOKUP(L64,Listas!$DK$2:$DL$250,2,FALSE),"")</f>
        <v/>
      </c>
      <c r="N64" s="14" t="n"/>
      <c r="O64" s="16" t="n"/>
      <c r="P64" s="16" t="n"/>
      <c r="Q64" s="8" t="n"/>
      <c r="S64" s="17">
        <f>IF(NOT(OR(A64&lt;&gt;"",B64&lt;&gt;"",C64&lt;&gt;"",D64&lt;&gt;"",E64&lt;&gt;"",F64&lt;&gt;"",I64&lt;&gt;"",J64&lt;&gt;"",K64&lt;&gt;"",L64&lt;&gt;"",N64&lt;&gt;"",O64&lt;&gt;"",P64&lt;&gt;"",Q64&lt;&gt;"")),"",IF(NOT(AND(OR(A64="",AND(LEN(A64)=12,ISNUMBER(--A64))),OR(B64="",COUNTIF('2. Proyectos'!$A$5:$A$54,B64)&gt;0),OR(D64="",COUNTIF(Listas!$BI$2:$BI$137,D64)&gt;0),OR(E64="",COUNTIF(Listas!$AR$2:$AR$42,E64)&gt;0),OR(F64="",AND(ISNUMBER(F64),F64&gt;0)),OR(J64="",AND(ISNUMBER(J64),J64&gt;=2018,J64&lt;=2025)),OR(K64="",AND(ISNUMBER(K64),K64&gt;=1,K64&lt;=12)),OR(L64="",COUNTIF(Listas!$H$2:$H$250,L64)&gt;0),OR(N64="",AND(ISNUMBER(N64),N64&gt;0)),OR(O64="",AND(ISNUMBER(O64),O64&gt;=0)),OR(P64="",COUNTIF(Listas!$BC$2:$BC$3,P64)&gt;0),H64&lt;&gt;"Revisar")),"Dato inválido",IF(NOT(AND(A64&lt;&gt;"",B64&lt;&gt;"",C64&lt;&gt;"",E64&lt;&gt;"",J64&lt;&gt;"",K64&lt;&gt;"",L64&lt;&gt;"",N64&lt;&gt;"")),"Incompleta","OK")))</f>
        <v/>
      </c>
    </row>
    <row r="65">
      <c r="A65" s="18" t="n"/>
      <c r="B65" s="6" t="n"/>
      <c r="C65" s="6" t="n"/>
      <c r="D65" s="6" t="n"/>
      <c r="E65" s="6" t="n"/>
      <c r="F65" s="19" t="n"/>
      <c r="G65" s="15">
        <f>IF(F65="","",IF(F65&lt;1,"N1",IF(F65&lt;30,"N2",IF(F65&lt;57.5,"N3","N4"))))</f>
        <v/>
      </c>
      <c r="H65" s="15">
        <f>IF(OR(E65="",G65=""),"",IF(COUNTIFS(MapF6!$A$1:$A$74,E65,MapF6!$B$1:$B$74,G65)&gt;0,"OK","Revisar"))</f>
        <v/>
      </c>
      <c r="I65" s="6" t="n"/>
      <c r="J65" s="18" t="n"/>
      <c r="K65" s="18" t="n"/>
      <c r="L65" s="6" t="n"/>
      <c r="M65" s="15">
        <f>IFERROR(VLOOKUP(L65,Listas!$DK$2:$DL$250,2,FALSE),"")</f>
        <v/>
      </c>
      <c r="N65" s="19" t="n"/>
      <c r="O65" s="20" t="n"/>
      <c r="P65" s="20" t="n"/>
      <c r="Q65" s="6" t="n"/>
      <c r="S65" s="17">
        <f>IF(NOT(OR(A65&lt;&gt;"",B65&lt;&gt;"",C65&lt;&gt;"",D65&lt;&gt;"",E65&lt;&gt;"",F65&lt;&gt;"",I65&lt;&gt;"",J65&lt;&gt;"",K65&lt;&gt;"",L65&lt;&gt;"",N65&lt;&gt;"",O65&lt;&gt;"",P65&lt;&gt;"",Q65&lt;&gt;"")),"",IF(NOT(AND(OR(A65="",AND(LEN(A65)=12,ISNUMBER(--A65))),OR(B65="",COUNTIF('2. Proyectos'!$A$5:$A$54,B65)&gt;0),OR(D65="",COUNTIF(Listas!$BI$2:$BI$137,D65)&gt;0),OR(E65="",COUNTIF(Listas!$AR$2:$AR$42,E65)&gt;0),OR(F65="",AND(ISNUMBER(F65),F65&gt;0)),OR(J65="",AND(ISNUMBER(J65),J65&gt;=2018,J65&lt;=2025)),OR(K65="",AND(ISNUMBER(K65),K65&gt;=1,K65&lt;=12)),OR(L65="",COUNTIF(Listas!$H$2:$H$250,L65)&gt;0),OR(N65="",AND(ISNUMBER(N65),N65&gt;0)),OR(O65="",AND(ISNUMBER(O65),O65&gt;=0)),OR(P65="",COUNTIF(Listas!$BC$2:$BC$3,P65)&gt;0),H65&lt;&gt;"Revisar")),"Dato inválido",IF(NOT(AND(A65&lt;&gt;"",B65&lt;&gt;"",C65&lt;&gt;"",E65&lt;&gt;"",J65&lt;&gt;"",K65&lt;&gt;"",L65&lt;&gt;"",N65&lt;&gt;"")),"Incompleta","OK")))</f>
        <v/>
      </c>
    </row>
    <row r="66">
      <c r="A66" s="13" t="n"/>
      <c r="B66" s="8" t="n"/>
      <c r="C66" s="8" t="n"/>
      <c r="D66" s="8" t="n"/>
      <c r="E66" s="8" t="n"/>
      <c r="F66" s="14" t="n"/>
      <c r="G66" s="15">
        <f>IF(F66="","",IF(F66&lt;1,"N1",IF(F66&lt;30,"N2",IF(F66&lt;57.5,"N3","N4"))))</f>
        <v/>
      </c>
      <c r="H66" s="15">
        <f>IF(OR(E66="",G66=""),"",IF(COUNTIFS(MapF6!$A$1:$A$74,E66,MapF6!$B$1:$B$74,G66)&gt;0,"OK","Revisar"))</f>
        <v/>
      </c>
      <c r="I66" s="8" t="n"/>
      <c r="J66" s="13" t="n"/>
      <c r="K66" s="13" t="n"/>
      <c r="L66" s="8" t="n"/>
      <c r="M66" s="15">
        <f>IFERROR(VLOOKUP(L66,Listas!$DK$2:$DL$250,2,FALSE),"")</f>
        <v/>
      </c>
      <c r="N66" s="14" t="n"/>
      <c r="O66" s="16" t="n"/>
      <c r="P66" s="16" t="n"/>
      <c r="Q66" s="8" t="n"/>
      <c r="S66" s="17">
        <f>IF(NOT(OR(A66&lt;&gt;"",B66&lt;&gt;"",C66&lt;&gt;"",D66&lt;&gt;"",E66&lt;&gt;"",F66&lt;&gt;"",I66&lt;&gt;"",J66&lt;&gt;"",K66&lt;&gt;"",L66&lt;&gt;"",N66&lt;&gt;"",O66&lt;&gt;"",P66&lt;&gt;"",Q66&lt;&gt;"")),"",IF(NOT(AND(OR(A66="",AND(LEN(A66)=12,ISNUMBER(--A66))),OR(B66="",COUNTIF('2. Proyectos'!$A$5:$A$54,B66)&gt;0),OR(D66="",COUNTIF(Listas!$BI$2:$BI$137,D66)&gt;0),OR(E66="",COUNTIF(Listas!$AR$2:$AR$42,E66)&gt;0),OR(F66="",AND(ISNUMBER(F66),F66&gt;0)),OR(J66="",AND(ISNUMBER(J66),J66&gt;=2018,J66&lt;=2025)),OR(K66="",AND(ISNUMBER(K66),K66&gt;=1,K66&lt;=12)),OR(L66="",COUNTIF(Listas!$H$2:$H$250,L66)&gt;0),OR(N66="",AND(ISNUMBER(N66),N66&gt;0)),OR(O66="",AND(ISNUMBER(O66),O66&gt;=0)),OR(P66="",COUNTIF(Listas!$BC$2:$BC$3,P66)&gt;0),H66&lt;&gt;"Revisar")),"Dato inválido",IF(NOT(AND(A66&lt;&gt;"",B66&lt;&gt;"",C66&lt;&gt;"",E66&lt;&gt;"",J66&lt;&gt;"",K66&lt;&gt;"",L66&lt;&gt;"",N66&lt;&gt;"")),"Incompleta","OK")))</f>
        <v/>
      </c>
    </row>
    <row r="67">
      <c r="A67" s="18" t="n"/>
      <c r="B67" s="6" t="n"/>
      <c r="C67" s="6" t="n"/>
      <c r="D67" s="6" t="n"/>
      <c r="E67" s="6" t="n"/>
      <c r="F67" s="19" t="n"/>
      <c r="G67" s="15">
        <f>IF(F67="","",IF(F67&lt;1,"N1",IF(F67&lt;30,"N2",IF(F67&lt;57.5,"N3","N4"))))</f>
        <v/>
      </c>
      <c r="H67" s="15">
        <f>IF(OR(E67="",G67=""),"",IF(COUNTIFS(MapF6!$A$1:$A$74,E67,MapF6!$B$1:$B$74,G67)&gt;0,"OK","Revisar"))</f>
        <v/>
      </c>
      <c r="I67" s="6" t="n"/>
      <c r="J67" s="18" t="n"/>
      <c r="K67" s="18" t="n"/>
      <c r="L67" s="6" t="n"/>
      <c r="M67" s="15">
        <f>IFERROR(VLOOKUP(L67,Listas!$DK$2:$DL$250,2,FALSE),"")</f>
        <v/>
      </c>
      <c r="N67" s="19" t="n"/>
      <c r="O67" s="20" t="n"/>
      <c r="P67" s="20" t="n"/>
      <c r="Q67" s="6" t="n"/>
      <c r="S67" s="17">
        <f>IF(NOT(OR(A67&lt;&gt;"",B67&lt;&gt;"",C67&lt;&gt;"",D67&lt;&gt;"",E67&lt;&gt;"",F67&lt;&gt;"",I67&lt;&gt;"",J67&lt;&gt;"",K67&lt;&gt;"",L67&lt;&gt;"",N67&lt;&gt;"",O67&lt;&gt;"",P67&lt;&gt;"",Q67&lt;&gt;"")),"",IF(NOT(AND(OR(A67="",AND(LEN(A67)=12,ISNUMBER(--A67))),OR(B67="",COUNTIF('2. Proyectos'!$A$5:$A$54,B67)&gt;0),OR(D67="",COUNTIF(Listas!$BI$2:$BI$137,D67)&gt;0),OR(E67="",COUNTIF(Listas!$AR$2:$AR$42,E67)&gt;0),OR(F67="",AND(ISNUMBER(F67),F67&gt;0)),OR(J67="",AND(ISNUMBER(J67),J67&gt;=2018,J67&lt;=2025)),OR(K67="",AND(ISNUMBER(K67),K67&gt;=1,K67&lt;=12)),OR(L67="",COUNTIF(Listas!$H$2:$H$250,L67)&gt;0),OR(N67="",AND(ISNUMBER(N67),N67&gt;0)),OR(O67="",AND(ISNUMBER(O67),O67&gt;=0)),OR(P67="",COUNTIF(Listas!$BC$2:$BC$3,P67)&gt;0),H67&lt;&gt;"Revisar")),"Dato inválido",IF(NOT(AND(A67&lt;&gt;"",B67&lt;&gt;"",C67&lt;&gt;"",E67&lt;&gt;"",J67&lt;&gt;"",K67&lt;&gt;"",L67&lt;&gt;"",N67&lt;&gt;"")),"Incompleta","OK")))</f>
        <v/>
      </c>
    </row>
    <row r="68">
      <c r="A68" s="13" t="n"/>
      <c r="B68" s="8" t="n"/>
      <c r="C68" s="8" t="n"/>
      <c r="D68" s="8" t="n"/>
      <c r="E68" s="8" t="n"/>
      <c r="F68" s="14" t="n"/>
      <c r="G68" s="15">
        <f>IF(F68="","",IF(F68&lt;1,"N1",IF(F68&lt;30,"N2",IF(F68&lt;57.5,"N3","N4"))))</f>
        <v/>
      </c>
      <c r="H68" s="15">
        <f>IF(OR(E68="",G68=""),"",IF(COUNTIFS(MapF6!$A$1:$A$74,E68,MapF6!$B$1:$B$74,G68)&gt;0,"OK","Revisar"))</f>
        <v/>
      </c>
      <c r="I68" s="8" t="n"/>
      <c r="J68" s="13" t="n"/>
      <c r="K68" s="13" t="n"/>
      <c r="L68" s="8" t="n"/>
      <c r="M68" s="15">
        <f>IFERROR(VLOOKUP(L68,Listas!$DK$2:$DL$250,2,FALSE),"")</f>
        <v/>
      </c>
      <c r="N68" s="14" t="n"/>
      <c r="O68" s="16" t="n"/>
      <c r="P68" s="16" t="n"/>
      <c r="Q68" s="8" t="n"/>
      <c r="S68" s="17">
        <f>IF(NOT(OR(A68&lt;&gt;"",B68&lt;&gt;"",C68&lt;&gt;"",D68&lt;&gt;"",E68&lt;&gt;"",F68&lt;&gt;"",I68&lt;&gt;"",J68&lt;&gt;"",K68&lt;&gt;"",L68&lt;&gt;"",N68&lt;&gt;"",O68&lt;&gt;"",P68&lt;&gt;"",Q68&lt;&gt;"")),"",IF(NOT(AND(OR(A68="",AND(LEN(A68)=12,ISNUMBER(--A68))),OR(B68="",COUNTIF('2. Proyectos'!$A$5:$A$54,B68)&gt;0),OR(D68="",COUNTIF(Listas!$BI$2:$BI$137,D68)&gt;0),OR(E68="",COUNTIF(Listas!$AR$2:$AR$42,E68)&gt;0),OR(F68="",AND(ISNUMBER(F68),F68&gt;0)),OR(J68="",AND(ISNUMBER(J68),J68&gt;=2018,J68&lt;=2025)),OR(K68="",AND(ISNUMBER(K68),K68&gt;=1,K68&lt;=12)),OR(L68="",COUNTIF(Listas!$H$2:$H$250,L68)&gt;0),OR(N68="",AND(ISNUMBER(N68),N68&gt;0)),OR(O68="",AND(ISNUMBER(O68),O68&gt;=0)),OR(P68="",COUNTIF(Listas!$BC$2:$BC$3,P68)&gt;0),H68&lt;&gt;"Revisar")),"Dato inválido",IF(NOT(AND(A68&lt;&gt;"",B68&lt;&gt;"",C68&lt;&gt;"",E68&lt;&gt;"",J68&lt;&gt;"",K68&lt;&gt;"",L68&lt;&gt;"",N68&lt;&gt;"")),"Incompleta","OK")))</f>
        <v/>
      </c>
    </row>
    <row r="69">
      <c r="A69" s="18" t="n"/>
      <c r="B69" s="6" t="n"/>
      <c r="C69" s="6" t="n"/>
      <c r="D69" s="6" t="n"/>
      <c r="E69" s="6" t="n"/>
      <c r="F69" s="19" t="n"/>
      <c r="G69" s="15">
        <f>IF(F69="","",IF(F69&lt;1,"N1",IF(F69&lt;30,"N2",IF(F69&lt;57.5,"N3","N4"))))</f>
        <v/>
      </c>
      <c r="H69" s="15">
        <f>IF(OR(E69="",G69=""),"",IF(COUNTIFS(MapF6!$A$1:$A$74,E69,MapF6!$B$1:$B$74,G69)&gt;0,"OK","Revisar"))</f>
        <v/>
      </c>
      <c r="I69" s="6" t="n"/>
      <c r="J69" s="18" t="n"/>
      <c r="K69" s="18" t="n"/>
      <c r="L69" s="6" t="n"/>
      <c r="M69" s="15">
        <f>IFERROR(VLOOKUP(L69,Listas!$DK$2:$DL$250,2,FALSE),"")</f>
        <v/>
      </c>
      <c r="N69" s="19" t="n"/>
      <c r="O69" s="20" t="n"/>
      <c r="P69" s="20" t="n"/>
      <c r="Q69" s="6" t="n"/>
      <c r="S69" s="17">
        <f>IF(NOT(OR(A69&lt;&gt;"",B69&lt;&gt;"",C69&lt;&gt;"",D69&lt;&gt;"",E69&lt;&gt;"",F69&lt;&gt;"",I69&lt;&gt;"",J69&lt;&gt;"",K69&lt;&gt;"",L69&lt;&gt;"",N69&lt;&gt;"",O69&lt;&gt;"",P69&lt;&gt;"",Q69&lt;&gt;"")),"",IF(NOT(AND(OR(A69="",AND(LEN(A69)=12,ISNUMBER(--A69))),OR(B69="",COUNTIF('2. Proyectos'!$A$5:$A$54,B69)&gt;0),OR(D69="",COUNTIF(Listas!$BI$2:$BI$137,D69)&gt;0),OR(E69="",COUNTIF(Listas!$AR$2:$AR$42,E69)&gt;0),OR(F69="",AND(ISNUMBER(F69),F69&gt;0)),OR(J69="",AND(ISNUMBER(J69),J69&gt;=2018,J69&lt;=2025)),OR(K69="",AND(ISNUMBER(K69),K69&gt;=1,K69&lt;=12)),OR(L69="",COUNTIF(Listas!$H$2:$H$250,L69)&gt;0),OR(N69="",AND(ISNUMBER(N69),N69&gt;0)),OR(O69="",AND(ISNUMBER(O69),O69&gt;=0)),OR(P69="",COUNTIF(Listas!$BC$2:$BC$3,P69)&gt;0),H69&lt;&gt;"Revisar")),"Dato inválido",IF(NOT(AND(A69&lt;&gt;"",B69&lt;&gt;"",C69&lt;&gt;"",E69&lt;&gt;"",J69&lt;&gt;"",K69&lt;&gt;"",L69&lt;&gt;"",N69&lt;&gt;"")),"Incompleta","OK")))</f>
        <v/>
      </c>
    </row>
    <row r="70">
      <c r="A70" s="13" t="n"/>
      <c r="B70" s="8" t="n"/>
      <c r="C70" s="8" t="n"/>
      <c r="D70" s="8" t="n"/>
      <c r="E70" s="8" t="n"/>
      <c r="F70" s="14" t="n"/>
      <c r="G70" s="15">
        <f>IF(F70="","",IF(F70&lt;1,"N1",IF(F70&lt;30,"N2",IF(F70&lt;57.5,"N3","N4"))))</f>
        <v/>
      </c>
      <c r="H70" s="15">
        <f>IF(OR(E70="",G70=""),"",IF(COUNTIFS(MapF6!$A$1:$A$74,E70,MapF6!$B$1:$B$74,G70)&gt;0,"OK","Revisar"))</f>
        <v/>
      </c>
      <c r="I70" s="8" t="n"/>
      <c r="J70" s="13" t="n"/>
      <c r="K70" s="13" t="n"/>
      <c r="L70" s="8" t="n"/>
      <c r="M70" s="15">
        <f>IFERROR(VLOOKUP(L70,Listas!$DK$2:$DL$250,2,FALSE),"")</f>
        <v/>
      </c>
      <c r="N70" s="14" t="n"/>
      <c r="O70" s="16" t="n"/>
      <c r="P70" s="16" t="n"/>
      <c r="Q70" s="8" t="n"/>
      <c r="S70" s="17">
        <f>IF(NOT(OR(A70&lt;&gt;"",B70&lt;&gt;"",C70&lt;&gt;"",D70&lt;&gt;"",E70&lt;&gt;"",F70&lt;&gt;"",I70&lt;&gt;"",J70&lt;&gt;"",K70&lt;&gt;"",L70&lt;&gt;"",N70&lt;&gt;"",O70&lt;&gt;"",P70&lt;&gt;"",Q70&lt;&gt;"")),"",IF(NOT(AND(OR(A70="",AND(LEN(A70)=12,ISNUMBER(--A70))),OR(B70="",COUNTIF('2. Proyectos'!$A$5:$A$54,B70)&gt;0),OR(D70="",COUNTIF(Listas!$BI$2:$BI$137,D70)&gt;0),OR(E70="",COUNTIF(Listas!$AR$2:$AR$42,E70)&gt;0),OR(F70="",AND(ISNUMBER(F70),F70&gt;0)),OR(J70="",AND(ISNUMBER(J70),J70&gt;=2018,J70&lt;=2025)),OR(K70="",AND(ISNUMBER(K70),K70&gt;=1,K70&lt;=12)),OR(L70="",COUNTIF(Listas!$H$2:$H$250,L70)&gt;0),OR(N70="",AND(ISNUMBER(N70),N70&gt;0)),OR(O70="",AND(ISNUMBER(O70),O70&gt;=0)),OR(P70="",COUNTIF(Listas!$BC$2:$BC$3,P70)&gt;0),H70&lt;&gt;"Revisar")),"Dato inválido",IF(NOT(AND(A70&lt;&gt;"",B70&lt;&gt;"",C70&lt;&gt;"",E70&lt;&gt;"",J70&lt;&gt;"",K70&lt;&gt;"",L70&lt;&gt;"",N70&lt;&gt;"")),"Incompleta","OK")))</f>
        <v/>
      </c>
    </row>
    <row r="71">
      <c r="A71" s="18" t="n"/>
      <c r="B71" s="6" t="n"/>
      <c r="C71" s="6" t="n"/>
      <c r="D71" s="6" t="n"/>
      <c r="E71" s="6" t="n"/>
      <c r="F71" s="19" t="n"/>
      <c r="G71" s="15">
        <f>IF(F71="","",IF(F71&lt;1,"N1",IF(F71&lt;30,"N2",IF(F71&lt;57.5,"N3","N4"))))</f>
        <v/>
      </c>
      <c r="H71" s="15">
        <f>IF(OR(E71="",G71=""),"",IF(COUNTIFS(MapF6!$A$1:$A$74,E71,MapF6!$B$1:$B$74,G71)&gt;0,"OK","Revisar"))</f>
        <v/>
      </c>
      <c r="I71" s="6" t="n"/>
      <c r="J71" s="18" t="n"/>
      <c r="K71" s="18" t="n"/>
      <c r="L71" s="6" t="n"/>
      <c r="M71" s="15">
        <f>IFERROR(VLOOKUP(L71,Listas!$DK$2:$DL$250,2,FALSE),"")</f>
        <v/>
      </c>
      <c r="N71" s="19" t="n"/>
      <c r="O71" s="20" t="n"/>
      <c r="P71" s="20" t="n"/>
      <c r="Q71" s="6" t="n"/>
      <c r="S71" s="17">
        <f>IF(NOT(OR(A71&lt;&gt;"",B71&lt;&gt;"",C71&lt;&gt;"",D71&lt;&gt;"",E71&lt;&gt;"",F71&lt;&gt;"",I71&lt;&gt;"",J71&lt;&gt;"",K71&lt;&gt;"",L71&lt;&gt;"",N71&lt;&gt;"",O71&lt;&gt;"",P71&lt;&gt;"",Q71&lt;&gt;"")),"",IF(NOT(AND(OR(A71="",AND(LEN(A71)=12,ISNUMBER(--A71))),OR(B71="",COUNTIF('2. Proyectos'!$A$5:$A$54,B71)&gt;0),OR(D71="",COUNTIF(Listas!$BI$2:$BI$137,D71)&gt;0),OR(E71="",COUNTIF(Listas!$AR$2:$AR$42,E71)&gt;0),OR(F71="",AND(ISNUMBER(F71),F71&gt;0)),OR(J71="",AND(ISNUMBER(J71),J71&gt;=2018,J71&lt;=2025)),OR(K71="",AND(ISNUMBER(K71),K71&gt;=1,K71&lt;=12)),OR(L71="",COUNTIF(Listas!$H$2:$H$250,L71)&gt;0),OR(N71="",AND(ISNUMBER(N71),N71&gt;0)),OR(O71="",AND(ISNUMBER(O71),O71&gt;=0)),OR(P71="",COUNTIF(Listas!$BC$2:$BC$3,P71)&gt;0),H71&lt;&gt;"Revisar")),"Dato inválido",IF(NOT(AND(A71&lt;&gt;"",B71&lt;&gt;"",C71&lt;&gt;"",E71&lt;&gt;"",J71&lt;&gt;"",K71&lt;&gt;"",L71&lt;&gt;"",N71&lt;&gt;"")),"Incompleta","OK")))</f>
        <v/>
      </c>
    </row>
    <row r="72">
      <c r="A72" s="13" t="n"/>
      <c r="B72" s="8" t="n"/>
      <c r="C72" s="8" t="n"/>
      <c r="D72" s="8" t="n"/>
      <c r="E72" s="8" t="n"/>
      <c r="F72" s="14" t="n"/>
      <c r="G72" s="15">
        <f>IF(F72="","",IF(F72&lt;1,"N1",IF(F72&lt;30,"N2",IF(F72&lt;57.5,"N3","N4"))))</f>
        <v/>
      </c>
      <c r="H72" s="15">
        <f>IF(OR(E72="",G72=""),"",IF(COUNTIFS(MapF6!$A$1:$A$74,E72,MapF6!$B$1:$B$74,G72)&gt;0,"OK","Revisar"))</f>
        <v/>
      </c>
      <c r="I72" s="8" t="n"/>
      <c r="J72" s="13" t="n"/>
      <c r="K72" s="13" t="n"/>
      <c r="L72" s="8" t="n"/>
      <c r="M72" s="15">
        <f>IFERROR(VLOOKUP(L72,Listas!$DK$2:$DL$250,2,FALSE),"")</f>
        <v/>
      </c>
      <c r="N72" s="14" t="n"/>
      <c r="O72" s="16" t="n"/>
      <c r="P72" s="16" t="n"/>
      <c r="Q72" s="8" t="n"/>
      <c r="S72" s="17">
        <f>IF(NOT(OR(A72&lt;&gt;"",B72&lt;&gt;"",C72&lt;&gt;"",D72&lt;&gt;"",E72&lt;&gt;"",F72&lt;&gt;"",I72&lt;&gt;"",J72&lt;&gt;"",K72&lt;&gt;"",L72&lt;&gt;"",N72&lt;&gt;"",O72&lt;&gt;"",P72&lt;&gt;"",Q72&lt;&gt;"")),"",IF(NOT(AND(OR(A72="",AND(LEN(A72)=12,ISNUMBER(--A72))),OR(B72="",COUNTIF('2. Proyectos'!$A$5:$A$54,B72)&gt;0),OR(D72="",COUNTIF(Listas!$BI$2:$BI$137,D72)&gt;0),OR(E72="",COUNTIF(Listas!$AR$2:$AR$42,E72)&gt;0),OR(F72="",AND(ISNUMBER(F72),F72&gt;0)),OR(J72="",AND(ISNUMBER(J72),J72&gt;=2018,J72&lt;=2025)),OR(K72="",AND(ISNUMBER(K72),K72&gt;=1,K72&lt;=12)),OR(L72="",COUNTIF(Listas!$H$2:$H$250,L72)&gt;0),OR(N72="",AND(ISNUMBER(N72),N72&gt;0)),OR(O72="",AND(ISNUMBER(O72),O72&gt;=0)),OR(P72="",COUNTIF(Listas!$BC$2:$BC$3,P72)&gt;0),H72&lt;&gt;"Revisar")),"Dato inválido",IF(NOT(AND(A72&lt;&gt;"",B72&lt;&gt;"",C72&lt;&gt;"",E72&lt;&gt;"",J72&lt;&gt;"",K72&lt;&gt;"",L72&lt;&gt;"",N72&lt;&gt;"")),"Incompleta","OK")))</f>
        <v/>
      </c>
    </row>
    <row r="73">
      <c r="A73" s="18" t="n"/>
      <c r="B73" s="6" t="n"/>
      <c r="C73" s="6" t="n"/>
      <c r="D73" s="6" t="n"/>
      <c r="E73" s="6" t="n"/>
      <c r="F73" s="19" t="n"/>
      <c r="G73" s="15">
        <f>IF(F73="","",IF(F73&lt;1,"N1",IF(F73&lt;30,"N2",IF(F73&lt;57.5,"N3","N4"))))</f>
        <v/>
      </c>
      <c r="H73" s="15">
        <f>IF(OR(E73="",G73=""),"",IF(COUNTIFS(MapF6!$A$1:$A$74,E73,MapF6!$B$1:$B$74,G73)&gt;0,"OK","Revisar"))</f>
        <v/>
      </c>
      <c r="I73" s="6" t="n"/>
      <c r="J73" s="18" t="n"/>
      <c r="K73" s="18" t="n"/>
      <c r="L73" s="6" t="n"/>
      <c r="M73" s="15">
        <f>IFERROR(VLOOKUP(L73,Listas!$DK$2:$DL$250,2,FALSE),"")</f>
        <v/>
      </c>
      <c r="N73" s="19" t="n"/>
      <c r="O73" s="20" t="n"/>
      <c r="P73" s="20" t="n"/>
      <c r="Q73" s="6" t="n"/>
      <c r="S73" s="17">
        <f>IF(NOT(OR(A73&lt;&gt;"",B73&lt;&gt;"",C73&lt;&gt;"",D73&lt;&gt;"",E73&lt;&gt;"",F73&lt;&gt;"",I73&lt;&gt;"",J73&lt;&gt;"",K73&lt;&gt;"",L73&lt;&gt;"",N73&lt;&gt;"",O73&lt;&gt;"",P73&lt;&gt;"",Q73&lt;&gt;"")),"",IF(NOT(AND(OR(A73="",AND(LEN(A73)=12,ISNUMBER(--A73))),OR(B73="",COUNTIF('2. Proyectos'!$A$5:$A$54,B73)&gt;0),OR(D73="",COUNTIF(Listas!$BI$2:$BI$137,D73)&gt;0),OR(E73="",COUNTIF(Listas!$AR$2:$AR$42,E73)&gt;0),OR(F73="",AND(ISNUMBER(F73),F73&gt;0)),OR(J73="",AND(ISNUMBER(J73),J73&gt;=2018,J73&lt;=2025)),OR(K73="",AND(ISNUMBER(K73),K73&gt;=1,K73&lt;=12)),OR(L73="",COUNTIF(Listas!$H$2:$H$250,L73)&gt;0),OR(N73="",AND(ISNUMBER(N73),N73&gt;0)),OR(O73="",AND(ISNUMBER(O73),O73&gt;=0)),OR(P73="",COUNTIF(Listas!$BC$2:$BC$3,P73)&gt;0),H73&lt;&gt;"Revisar")),"Dato inválido",IF(NOT(AND(A73&lt;&gt;"",B73&lt;&gt;"",C73&lt;&gt;"",E73&lt;&gt;"",J73&lt;&gt;"",K73&lt;&gt;"",L73&lt;&gt;"",N73&lt;&gt;"")),"Incompleta","OK")))</f>
        <v/>
      </c>
    </row>
    <row r="74">
      <c r="A74" s="13" t="n"/>
      <c r="B74" s="8" t="n"/>
      <c r="C74" s="8" t="n"/>
      <c r="D74" s="8" t="n"/>
      <c r="E74" s="8" t="n"/>
      <c r="F74" s="14" t="n"/>
      <c r="G74" s="15">
        <f>IF(F74="","",IF(F74&lt;1,"N1",IF(F74&lt;30,"N2",IF(F74&lt;57.5,"N3","N4"))))</f>
        <v/>
      </c>
      <c r="H74" s="15">
        <f>IF(OR(E74="",G74=""),"",IF(COUNTIFS(MapF6!$A$1:$A$74,E74,MapF6!$B$1:$B$74,G74)&gt;0,"OK","Revisar"))</f>
        <v/>
      </c>
      <c r="I74" s="8" t="n"/>
      <c r="J74" s="13" t="n"/>
      <c r="K74" s="13" t="n"/>
      <c r="L74" s="8" t="n"/>
      <c r="M74" s="15">
        <f>IFERROR(VLOOKUP(L74,Listas!$DK$2:$DL$250,2,FALSE),"")</f>
        <v/>
      </c>
      <c r="N74" s="14" t="n"/>
      <c r="O74" s="16" t="n"/>
      <c r="P74" s="16" t="n"/>
      <c r="Q74" s="8" t="n"/>
      <c r="S74" s="17">
        <f>IF(NOT(OR(A74&lt;&gt;"",B74&lt;&gt;"",C74&lt;&gt;"",D74&lt;&gt;"",E74&lt;&gt;"",F74&lt;&gt;"",I74&lt;&gt;"",J74&lt;&gt;"",K74&lt;&gt;"",L74&lt;&gt;"",N74&lt;&gt;"",O74&lt;&gt;"",P74&lt;&gt;"",Q74&lt;&gt;"")),"",IF(NOT(AND(OR(A74="",AND(LEN(A74)=12,ISNUMBER(--A74))),OR(B74="",COUNTIF('2. Proyectos'!$A$5:$A$54,B74)&gt;0),OR(D74="",COUNTIF(Listas!$BI$2:$BI$137,D74)&gt;0),OR(E74="",COUNTIF(Listas!$AR$2:$AR$42,E74)&gt;0),OR(F74="",AND(ISNUMBER(F74),F74&gt;0)),OR(J74="",AND(ISNUMBER(J74),J74&gt;=2018,J74&lt;=2025)),OR(K74="",AND(ISNUMBER(K74),K74&gt;=1,K74&lt;=12)),OR(L74="",COUNTIF(Listas!$H$2:$H$250,L74)&gt;0),OR(N74="",AND(ISNUMBER(N74),N74&gt;0)),OR(O74="",AND(ISNUMBER(O74),O74&gt;=0)),OR(P74="",COUNTIF(Listas!$BC$2:$BC$3,P74)&gt;0),H74&lt;&gt;"Revisar")),"Dato inválido",IF(NOT(AND(A74&lt;&gt;"",B74&lt;&gt;"",C74&lt;&gt;"",E74&lt;&gt;"",J74&lt;&gt;"",K74&lt;&gt;"",L74&lt;&gt;"",N74&lt;&gt;"")),"Incompleta","OK")))</f>
        <v/>
      </c>
    </row>
    <row r="75">
      <c r="A75" s="18" t="n"/>
      <c r="B75" s="6" t="n"/>
      <c r="C75" s="6" t="n"/>
      <c r="D75" s="6" t="n"/>
      <c r="E75" s="6" t="n"/>
      <c r="F75" s="19" t="n"/>
      <c r="G75" s="15">
        <f>IF(F75="","",IF(F75&lt;1,"N1",IF(F75&lt;30,"N2",IF(F75&lt;57.5,"N3","N4"))))</f>
        <v/>
      </c>
      <c r="H75" s="15">
        <f>IF(OR(E75="",G75=""),"",IF(COUNTIFS(MapF6!$A$1:$A$74,E75,MapF6!$B$1:$B$74,G75)&gt;0,"OK","Revisar"))</f>
        <v/>
      </c>
      <c r="I75" s="6" t="n"/>
      <c r="J75" s="18" t="n"/>
      <c r="K75" s="18" t="n"/>
      <c r="L75" s="6" t="n"/>
      <c r="M75" s="15">
        <f>IFERROR(VLOOKUP(L75,Listas!$DK$2:$DL$250,2,FALSE),"")</f>
        <v/>
      </c>
      <c r="N75" s="19" t="n"/>
      <c r="O75" s="20" t="n"/>
      <c r="P75" s="20" t="n"/>
      <c r="Q75" s="6" t="n"/>
      <c r="S75" s="17">
        <f>IF(NOT(OR(A75&lt;&gt;"",B75&lt;&gt;"",C75&lt;&gt;"",D75&lt;&gt;"",E75&lt;&gt;"",F75&lt;&gt;"",I75&lt;&gt;"",J75&lt;&gt;"",K75&lt;&gt;"",L75&lt;&gt;"",N75&lt;&gt;"",O75&lt;&gt;"",P75&lt;&gt;"",Q75&lt;&gt;"")),"",IF(NOT(AND(OR(A75="",AND(LEN(A75)=12,ISNUMBER(--A75))),OR(B75="",COUNTIF('2. Proyectos'!$A$5:$A$54,B75)&gt;0),OR(D75="",COUNTIF(Listas!$BI$2:$BI$137,D75)&gt;0),OR(E75="",COUNTIF(Listas!$AR$2:$AR$42,E75)&gt;0),OR(F75="",AND(ISNUMBER(F75),F75&gt;0)),OR(J75="",AND(ISNUMBER(J75),J75&gt;=2018,J75&lt;=2025)),OR(K75="",AND(ISNUMBER(K75),K75&gt;=1,K75&lt;=12)),OR(L75="",COUNTIF(Listas!$H$2:$H$250,L75)&gt;0),OR(N75="",AND(ISNUMBER(N75),N75&gt;0)),OR(O75="",AND(ISNUMBER(O75),O75&gt;=0)),OR(P75="",COUNTIF(Listas!$BC$2:$BC$3,P75)&gt;0),H75&lt;&gt;"Revisar")),"Dato inválido",IF(NOT(AND(A75&lt;&gt;"",B75&lt;&gt;"",C75&lt;&gt;"",E75&lt;&gt;"",J75&lt;&gt;"",K75&lt;&gt;"",L75&lt;&gt;"",N75&lt;&gt;"")),"Incompleta","OK")))</f>
        <v/>
      </c>
    </row>
    <row r="76">
      <c r="A76" s="13" t="n"/>
      <c r="B76" s="8" t="n"/>
      <c r="C76" s="8" t="n"/>
      <c r="D76" s="8" t="n"/>
      <c r="E76" s="8" t="n"/>
      <c r="F76" s="14" t="n"/>
      <c r="G76" s="15">
        <f>IF(F76="","",IF(F76&lt;1,"N1",IF(F76&lt;30,"N2",IF(F76&lt;57.5,"N3","N4"))))</f>
        <v/>
      </c>
      <c r="H76" s="15">
        <f>IF(OR(E76="",G76=""),"",IF(COUNTIFS(MapF6!$A$1:$A$74,E76,MapF6!$B$1:$B$74,G76)&gt;0,"OK","Revisar"))</f>
        <v/>
      </c>
      <c r="I76" s="8" t="n"/>
      <c r="J76" s="13" t="n"/>
      <c r="K76" s="13" t="n"/>
      <c r="L76" s="8" t="n"/>
      <c r="M76" s="15">
        <f>IFERROR(VLOOKUP(L76,Listas!$DK$2:$DL$250,2,FALSE),"")</f>
        <v/>
      </c>
      <c r="N76" s="14" t="n"/>
      <c r="O76" s="16" t="n"/>
      <c r="P76" s="16" t="n"/>
      <c r="Q76" s="8" t="n"/>
      <c r="S76" s="17">
        <f>IF(NOT(OR(A76&lt;&gt;"",B76&lt;&gt;"",C76&lt;&gt;"",D76&lt;&gt;"",E76&lt;&gt;"",F76&lt;&gt;"",I76&lt;&gt;"",J76&lt;&gt;"",K76&lt;&gt;"",L76&lt;&gt;"",N76&lt;&gt;"",O76&lt;&gt;"",P76&lt;&gt;"",Q76&lt;&gt;"")),"",IF(NOT(AND(OR(A76="",AND(LEN(A76)=12,ISNUMBER(--A76))),OR(B76="",COUNTIF('2. Proyectos'!$A$5:$A$54,B76)&gt;0),OR(D76="",COUNTIF(Listas!$BI$2:$BI$137,D76)&gt;0),OR(E76="",COUNTIF(Listas!$AR$2:$AR$42,E76)&gt;0),OR(F76="",AND(ISNUMBER(F76),F76&gt;0)),OR(J76="",AND(ISNUMBER(J76),J76&gt;=2018,J76&lt;=2025)),OR(K76="",AND(ISNUMBER(K76),K76&gt;=1,K76&lt;=12)),OR(L76="",COUNTIF(Listas!$H$2:$H$250,L76)&gt;0),OR(N76="",AND(ISNUMBER(N76),N76&gt;0)),OR(O76="",AND(ISNUMBER(O76),O76&gt;=0)),OR(P76="",COUNTIF(Listas!$BC$2:$BC$3,P76)&gt;0),H76&lt;&gt;"Revisar")),"Dato inválido",IF(NOT(AND(A76&lt;&gt;"",B76&lt;&gt;"",C76&lt;&gt;"",E76&lt;&gt;"",J76&lt;&gt;"",K76&lt;&gt;"",L76&lt;&gt;"",N76&lt;&gt;"")),"Incompleta","OK")))</f>
        <v/>
      </c>
    </row>
    <row r="77">
      <c r="A77" s="18" t="n"/>
      <c r="B77" s="6" t="n"/>
      <c r="C77" s="6" t="n"/>
      <c r="D77" s="6" t="n"/>
      <c r="E77" s="6" t="n"/>
      <c r="F77" s="19" t="n"/>
      <c r="G77" s="15">
        <f>IF(F77="","",IF(F77&lt;1,"N1",IF(F77&lt;30,"N2",IF(F77&lt;57.5,"N3","N4"))))</f>
        <v/>
      </c>
      <c r="H77" s="15">
        <f>IF(OR(E77="",G77=""),"",IF(COUNTIFS(MapF6!$A$1:$A$74,E77,MapF6!$B$1:$B$74,G77)&gt;0,"OK","Revisar"))</f>
        <v/>
      </c>
      <c r="I77" s="6" t="n"/>
      <c r="J77" s="18" t="n"/>
      <c r="K77" s="18" t="n"/>
      <c r="L77" s="6" t="n"/>
      <c r="M77" s="15">
        <f>IFERROR(VLOOKUP(L77,Listas!$DK$2:$DL$250,2,FALSE),"")</f>
        <v/>
      </c>
      <c r="N77" s="19" t="n"/>
      <c r="O77" s="20" t="n"/>
      <c r="P77" s="20" t="n"/>
      <c r="Q77" s="6" t="n"/>
      <c r="S77" s="17">
        <f>IF(NOT(OR(A77&lt;&gt;"",B77&lt;&gt;"",C77&lt;&gt;"",D77&lt;&gt;"",E77&lt;&gt;"",F77&lt;&gt;"",I77&lt;&gt;"",J77&lt;&gt;"",K77&lt;&gt;"",L77&lt;&gt;"",N77&lt;&gt;"",O77&lt;&gt;"",P77&lt;&gt;"",Q77&lt;&gt;"")),"",IF(NOT(AND(OR(A77="",AND(LEN(A77)=12,ISNUMBER(--A77))),OR(B77="",COUNTIF('2. Proyectos'!$A$5:$A$54,B77)&gt;0),OR(D77="",COUNTIF(Listas!$BI$2:$BI$137,D77)&gt;0),OR(E77="",COUNTIF(Listas!$AR$2:$AR$42,E77)&gt;0),OR(F77="",AND(ISNUMBER(F77),F77&gt;0)),OR(J77="",AND(ISNUMBER(J77),J77&gt;=2018,J77&lt;=2025)),OR(K77="",AND(ISNUMBER(K77),K77&gt;=1,K77&lt;=12)),OR(L77="",COUNTIF(Listas!$H$2:$H$250,L77)&gt;0),OR(N77="",AND(ISNUMBER(N77),N77&gt;0)),OR(O77="",AND(ISNUMBER(O77),O77&gt;=0)),OR(P77="",COUNTIF(Listas!$BC$2:$BC$3,P77)&gt;0),H77&lt;&gt;"Revisar")),"Dato inválido",IF(NOT(AND(A77&lt;&gt;"",B77&lt;&gt;"",C77&lt;&gt;"",E77&lt;&gt;"",J77&lt;&gt;"",K77&lt;&gt;"",L77&lt;&gt;"",N77&lt;&gt;"")),"Incompleta","OK")))</f>
        <v/>
      </c>
    </row>
    <row r="78">
      <c r="A78" s="13" t="n"/>
      <c r="B78" s="8" t="n"/>
      <c r="C78" s="8" t="n"/>
      <c r="D78" s="8" t="n"/>
      <c r="E78" s="8" t="n"/>
      <c r="F78" s="14" t="n"/>
      <c r="G78" s="15">
        <f>IF(F78="","",IF(F78&lt;1,"N1",IF(F78&lt;30,"N2",IF(F78&lt;57.5,"N3","N4"))))</f>
        <v/>
      </c>
      <c r="H78" s="15">
        <f>IF(OR(E78="",G78=""),"",IF(COUNTIFS(MapF6!$A$1:$A$74,E78,MapF6!$B$1:$B$74,G78)&gt;0,"OK","Revisar"))</f>
        <v/>
      </c>
      <c r="I78" s="8" t="n"/>
      <c r="J78" s="13" t="n"/>
      <c r="K78" s="13" t="n"/>
      <c r="L78" s="8" t="n"/>
      <c r="M78" s="15">
        <f>IFERROR(VLOOKUP(L78,Listas!$DK$2:$DL$250,2,FALSE),"")</f>
        <v/>
      </c>
      <c r="N78" s="14" t="n"/>
      <c r="O78" s="16" t="n"/>
      <c r="P78" s="16" t="n"/>
      <c r="Q78" s="8" t="n"/>
      <c r="S78" s="17">
        <f>IF(NOT(OR(A78&lt;&gt;"",B78&lt;&gt;"",C78&lt;&gt;"",D78&lt;&gt;"",E78&lt;&gt;"",F78&lt;&gt;"",I78&lt;&gt;"",J78&lt;&gt;"",K78&lt;&gt;"",L78&lt;&gt;"",N78&lt;&gt;"",O78&lt;&gt;"",P78&lt;&gt;"",Q78&lt;&gt;"")),"",IF(NOT(AND(OR(A78="",AND(LEN(A78)=12,ISNUMBER(--A78))),OR(B78="",COUNTIF('2. Proyectos'!$A$5:$A$54,B78)&gt;0),OR(D78="",COUNTIF(Listas!$BI$2:$BI$137,D78)&gt;0),OR(E78="",COUNTIF(Listas!$AR$2:$AR$42,E78)&gt;0),OR(F78="",AND(ISNUMBER(F78),F78&gt;0)),OR(J78="",AND(ISNUMBER(J78),J78&gt;=2018,J78&lt;=2025)),OR(K78="",AND(ISNUMBER(K78),K78&gt;=1,K78&lt;=12)),OR(L78="",COUNTIF(Listas!$H$2:$H$250,L78)&gt;0),OR(N78="",AND(ISNUMBER(N78),N78&gt;0)),OR(O78="",AND(ISNUMBER(O78),O78&gt;=0)),OR(P78="",COUNTIF(Listas!$BC$2:$BC$3,P78)&gt;0),H78&lt;&gt;"Revisar")),"Dato inválido",IF(NOT(AND(A78&lt;&gt;"",B78&lt;&gt;"",C78&lt;&gt;"",E78&lt;&gt;"",J78&lt;&gt;"",K78&lt;&gt;"",L78&lt;&gt;"",N78&lt;&gt;"")),"Incompleta","OK")))</f>
        <v/>
      </c>
    </row>
    <row r="79">
      <c r="A79" s="18" t="n"/>
      <c r="B79" s="6" t="n"/>
      <c r="C79" s="6" t="n"/>
      <c r="D79" s="6" t="n"/>
      <c r="E79" s="6" t="n"/>
      <c r="F79" s="19" t="n"/>
      <c r="G79" s="15">
        <f>IF(F79="","",IF(F79&lt;1,"N1",IF(F79&lt;30,"N2",IF(F79&lt;57.5,"N3","N4"))))</f>
        <v/>
      </c>
      <c r="H79" s="15">
        <f>IF(OR(E79="",G79=""),"",IF(COUNTIFS(MapF6!$A$1:$A$74,E79,MapF6!$B$1:$B$74,G79)&gt;0,"OK","Revisar"))</f>
        <v/>
      </c>
      <c r="I79" s="6" t="n"/>
      <c r="J79" s="18" t="n"/>
      <c r="K79" s="18" t="n"/>
      <c r="L79" s="6" t="n"/>
      <c r="M79" s="15">
        <f>IFERROR(VLOOKUP(L79,Listas!$DK$2:$DL$250,2,FALSE),"")</f>
        <v/>
      </c>
      <c r="N79" s="19" t="n"/>
      <c r="O79" s="20" t="n"/>
      <c r="P79" s="20" t="n"/>
      <c r="Q79" s="6" t="n"/>
      <c r="S79" s="17">
        <f>IF(NOT(OR(A79&lt;&gt;"",B79&lt;&gt;"",C79&lt;&gt;"",D79&lt;&gt;"",E79&lt;&gt;"",F79&lt;&gt;"",I79&lt;&gt;"",J79&lt;&gt;"",K79&lt;&gt;"",L79&lt;&gt;"",N79&lt;&gt;"",O79&lt;&gt;"",P79&lt;&gt;"",Q79&lt;&gt;"")),"",IF(NOT(AND(OR(A79="",AND(LEN(A79)=12,ISNUMBER(--A79))),OR(B79="",COUNTIF('2. Proyectos'!$A$5:$A$54,B79)&gt;0),OR(D79="",COUNTIF(Listas!$BI$2:$BI$137,D79)&gt;0),OR(E79="",COUNTIF(Listas!$AR$2:$AR$42,E79)&gt;0),OR(F79="",AND(ISNUMBER(F79),F79&gt;0)),OR(J79="",AND(ISNUMBER(J79),J79&gt;=2018,J79&lt;=2025)),OR(K79="",AND(ISNUMBER(K79),K79&gt;=1,K79&lt;=12)),OR(L79="",COUNTIF(Listas!$H$2:$H$250,L79)&gt;0),OR(N79="",AND(ISNUMBER(N79),N79&gt;0)),OR(O79="",AND(ISNUMBER(O79),O79&gt;=0)),OR(P79="",COUNTIF(Listas!$BC$2:$BC$3,P79)&gt;0),H79&lt;&gt;"Revisar")),"Dato inválido",IF(NOT(AND(A79&lt;&gt;"",B79&lt;&gt;"",C79&lt;&gt;"",E79&lt;&gt;"",J79&lt;&gt;"",K79&lt;&gt;"",L79&lt;&gt;"",N79&lt;&gt;"")),"Incompleta","OK")))</f>
        <v/>
      </c>
    </row>
    <row r="80">
      <c r="A80" s="13" t="n"/>
      <c r="B80" s="8" t="n"/>
      <c r="C80" s="8" t="n"/>
      <c r="D80" s="8" t="n"/>
      <c r="E80" s="8" t="n"/>
      <c r="F80" s="14" t="n"/>
      <c r="G80" s="15">
        <f>IF(F80="","",IF(F80&lt;1,"N1",IF(F80&lt;30,"N2",IF(F80&lt;57.5,"N3","N4"))))</f>
        <v/>
      </c>
      <c r="H80" s="15">
        <f>IF(OR(E80="",G80=""),"",IF(COUNTIFS(MapF6!$A$1:$A$74,E80,MapF6!$B$1:$B$74,G80)&gt;0,"OK","Revisar"))</f>
        <v/>
      </c>
      <c r="I80" s="8" t="n"/>
      <c r="J80" s="13" t="n"/>
      <c r="K80" s="13" t="n"/>
      <c r="L80" s="8" t="n"/>
      <c r="M80" s="15">
        <f>IFERROR(VLOOKUP(L80,Listas!$DK$2:$DL$250,2,FALSE),"")</f>
        <v/>
      </c>
      <c r="N80" s="14" t="n"/>
      <c r="O80" s="16" t="n"/>
      <c r="P80" s="16" t="n"/>
      <c r="Q80" s="8" t="n"/>
      <c r="S80" s="17">
        <f>IF(NOT(OR(A80&lt;&gt;"",B80&lt;&gt;"",C80&lt;&gt;"",D80&lt;&gt;"",E80&lt;&gt;"",F80&lt;&gt;"",I80&lt;&gt;"",J80&lt;&gt;"",K80&lt;&gt;"",L80&lt;&gt;"",N80&lt;&gt;"",O80&lt;&gt;"",P80&lt;&gt;"",Q80&lt;&gt;"")),"",IF(NOT(AND(OR(A80="",AND(LEN(A80)=12,ISNUMBER(--A80))),OR(B80="",COUNTIF('2. Proyectos'!$A$5:$A$54,B80)&gt;0),OR(D80="",COUNTIF(Listas!$BI$2:$BI$137,D80)&gt;0),OR(E80="",COUNTIF(Listas!$AR$2:$AR$42,E80)&gt;0),OR(F80="",AND(ISNUMBER(F80),F80&gt;0)),OR(J80="",AND(ISNUMBER(J80),J80&gt;=2018,J80&lt;=2025)),OR(K80="",AND(ISNUMBER(K80),K80&gt;=1,K80&lt;=12)),OR(L80="",COUNTIF(Listas!$H$2:$H$250,L80)&gt;0),OR(N80="",AND(ISNUMBER(N80),N80&gt;0)),OR(O80="",AND(ISNUMBER(O80),O80&gt;=0)),OR(P80="",COUNTIF(Listas!$BC$2:$BC$3,P80)&gt;0),H80&lt;&gt;"Revisar")),"Dato inválido",IF(NOT(AND(A80&lt;&gt;"",B80&lt;&gt;"",C80&lt;&gt;"",E80&lt;&gt;"",J80&lt;&gt;"",K80&lt;&gt;"",L80&lt;&gt;"",N80&lt;&gt;"")),"Incompleta","OK")))</f>
        <v/>
      </c>
    </row>
    <row r="81">
      <c r="A81" s="18" t="n"/>
      <c r="B81" s="6" t="n"/>
      <c r="C81" s="6" t="n"/>
      <c r="D81" s="6" t="n"/>
      <c r="E81" s="6" t="n"/>
      <c r="F81" s="19" t="n"/>
      <c r="G81" s="15">
        <f>IF(F81="","",IF(F81&lt;1,"N1",IF(F81&lt;30,"N2",IF(F81&lt;57.5,"N3","N4"))))</f>
        <v/>
      </c>
      <c r="H81" s="15">
        <f>IF(OR(E81="",G81=""),"",IF(COUNTIFS(MapF6!$A$1:$A$74,E81,MapF6!$B$1:$B$74,G81)&gt;0,"OK","Revisar"))</f>
        <v/>
      </c>
      <c r="I81" s="6" t="n"/>
      <c r="J81" s="18" t="n"/>
      <c r="K81" s="18" t="n"/>
      <c r="L81" s="6" t="n"/>
      <c r="M81" s="15">
        <f>IFERROR(VLOOKUP(L81,Listas!$DK$2:$DL$250,2,FALSE),"")</f>
        <v/>
      </c>
      <c r="N81" s="19" t="n"/>
      <c r="O81" s="20" t="n"/>
      <c r="P81" s="20" t="n"/>
      <c r="Q81" s="6" t="n"/>
      <c r="S81" s="17">
        <f>IF(NOT(OR(A81&lt;&gt;"",B81&lt;&gt;"",C81&lt;&gt;"",D81&lt;&gt;"",E81&lt;&gt;"",F81&lt;&gt;"",I81&lt;&gt;"",J81&lt;&gt;"",K81&lt;&gt;"",L81&lt;&gt;"",N81&lt;&gt;"",O81&lt;&gt;"",P81&lt;&gt;"",Q81&lt;&gt;"")),"",IF(NOT(AND(OR(A81="",AND(LEN(A81)=12,ISNUMBER(--A81))),OR(B81="",COUNTIF('2. Proyectos'!$A$5:$A$54,B81)&gt;0),OR(D81="",COUNTIF(Listas!$BI$2:$BI$137,D81)&gt;0),OR(E81="",COUNTIF(Listas!$AR$2:$AR$42,E81)&gt;0),OR(F81="",AND(ISNUMBER(F81),F81&gt;0)),OR(J81="",AND(ISNUMBER(J81),J81&gt;=2018,J81&lt;=2025)),OR(K81="",AND(ISNUMBER(K81),K81&gt;=1,K81&lt;=12)),OR(L81="",COUNTIF(Listas!$H$2:$H$250,L81)&gt;0),OR(N81="",AND(ISNUMBER(N81),N81&gt;0)),OR(O81="",AND(ISNUMBER(O81),O81&gt;=0)),OR(P81="",COUNTIF(Listas!$BC$2:$BC$3,P81)&gt;0),H81&lt;&gt;"Revisar")),"Dato inválido",IF(NOT(AND(A81&lt;&gt;"",B81&lt;&gt;"",C81&lt;&gt;"",E81&lt;&gt;"",J81&lt;&gt;"",K81&lt;&gt;"",L81&lt;&gt;"",N81&lt;&gt;"")),"Incompleta","OK")))</f>
        <v/>
      </c>
    </row>
    <row r="82">
      <c r="A82" s="13" t="n"/>
      <c r="B82" s="8" t="n"/>
      <c r="C82" s="8" t="n"/>
      <c r="D82" s="8" t="n"/>
      <c r="E82" s="8" t="n"/>
      <c r="F82" s="14" t="n"/>
      <c r="G82" s="15">
        <f>IF(F82="","",IF(F82&lt;1,"N1",IF(F82&lt;30,"N2",IF(F82&lt;57.5,"N3","N4"))))</f>
        <v/>
      </c>
      <c r="H82" s="15">
        <f>IF(OR(E82="",G82=""),"",IF(COUNTIFS(MapF6!$A$1:$A$74,E82,MapF6!$B$1:$B$74,G82)&gt;0,"OK","Revisar"))</f>
        <v/>
      </c>
      <c r="I82" s="8" t="n"/>
      <c r="J82" s="13" t="n"/>
      <c r="K82" s="13" t="n"/>
      <c r="L82" s="8" t="n"/>
      <c r="M82" s="15">
        <f>IFERROR(VLOOKUP(L82,Listas!$DK$2:$DL$250,2,FALSE),"")</f>
        <v/>
      </c>
      <c r="N82" s="14" t="n"/>
      <c r="O82" s="16" t="n"/>
      <c r="P82" s="16" t="n"/>
      <c r="Q82" s="8" t="n"/>
      <c r="S82" s="17">
        <f>IF(NOT(OR(A82&lt;&gt;"",B82&lt;&gt;"",C82&lt;&gt;"",D82&lt;&gt;"",E82&lt;&gt;"",F82&lt;&gt;"",I82&lt;&gt;"",J82&lt;&gt;"",K82&lt;&gt;"",L82&lt;&gt;"",N82&lt;&gt;"",O82&lt;&gt;"",P82&lt;&gt;"",Q82&lt;&gt;"")),"",IF(NOT(AND(OR(A82="",AND(LEN(A82)=12,ISNUMBER(--A82))),OR(B82="",COUNTIF('2. Proyectos'!$A$5:$A$54,B82)&gt;0),OR(D82="",COUNTIF(Listas!$BI$2:$BI$137,D82)&gt;0),OR(E82="",COUNTIF(Listas!$AR$2:$AR$42,E82)&gt;0),OR(F82="",AND(ISNUMBER(F82),F82&gt;0)),OR(J82="",AND(ISNUMBER(J82),J82&gt;=2018,J82&lt;=2025)),OR(K82="",AND(ISNUMBER(K82),K82&gt;=1,K82&lt;=12)),OR(L82="",COUNTIF(Listas!$H$2:$H$250,L82)&gt;0),OR(N82="",AND(ISNUMBER(N82),N82&gt;0)),OR(O82="",AND(ISNUMBER(O82),O82&gt;=0)),OR(P82="",COUNTIF(Listas!$BC$2:$BC$3,P82)&gt;0),H82&lt;&gt;"Revisar")),"Dato inválido",IF(NOT(AND(A82&lt;&gt;"",B82&lt;&gt;"",C82&lt;&gt;"",E82&lt;&gt;"",J82&lt;&gt;"",K82&lt;&gt;"",L82&lt;&gt;"",N82&lt;&gt;"")),"Incompleta","OK")))</f>
        <v/>
      </c>
    </row>
    <row r="83">
      <c r="A83" s="18" t="n"/>
      <c r="B83" s="6" t="n"/>
      <c r="C83" s="6" t="n"/>
      <c r="D83" s="6" t="n"/>
      <c r="E83" s="6" t="n"/>
      <c r="F83" s="19" t="n"/>
      <c r="G83" s="15">
        <f>IF(F83="","",IF(F83&lt;1,"N1",IF(F83&lt;30,"N2",IF(F83&lt;57.5,"N3","N4"))))</f>
        <v/>
      </c>
      <c r="H83" s="15">
        <f>IF(OR(E83="",G83=""),"",IF(COUNTIFS(MapF6!$A$1:$A$74,E83,MapF6!$B$1:$B$74,G83)&gt;0,"OK","Revisar"))</f>
        <v/>
      </c>
      <c r="I83" s="6" t="n"/>
      <c r="J83" s="18" t="n"/>
      <c r="K83" s="18" t="n"/>
      <c r="L83" s="6" t="n"/>
      <c r="M83" s="15">
        <f>IFERROR(VLOOKUP(L83,Listas!$DK$2:$DL$250,2,FALSE),"")</f>
        <v/>
      </c>
      <c r="N83" s="19" t="n"/>
      <c r="O83" s="20" t="n"/>
      <c r="P83" s="20" t="n"/>
      <c r="Q83" s="6" t="n"/>
      <c r="S83" s="17">
        <f>IF(NOT(OR(A83&lt;&gt;"",B83&lt;&gt;"",C83&lt;&gt;"",D83&lt;&gt;"",E83&lt;&gt;"",F83&lt;&gt;"",I83&lt;&gt;"",J83&lt;&gt;"",K83&lt;&gt;"",L83&lt;&gt;"",N83&lt;&gt;"",O83&lt;&gt;"",P83&lt;&gt;"",Q83&lt;&gt;"")),"",IF(NOT(AND(OR(A83="",AND(LEN(A83)=12,ISNUMBER(--A83))),OR(B83="",COUNTIF('2. Proyectos'!$A$5:$A$54,B83)&gt;0),OR(D83="",COUNTIF(Listas!$BI$2:$BI$137,D83)&gt;0),OR(E83="",COUNTIF(Listas!$AR$2:$AR$42,E83)&gt;0),OR(F83="",AND(ISNUMBER(F83),F83&gt;0)),OR(J83="",AND(ISNUMBER(J83),J83&gt;=2018,J83&lt;=2025)),OR(K83="",AND(ISNUMBER(K83),K83&gt;=1,K83&lt;=12)),OR(L83="",COUNTIF(Listas!$H$2:$H$250,L83)&gt;0),OR(N83="",AND(ISNUMBER(N83),N83&gt;0)),OR(O83="",AND(ISNUMBER(O83),O83&gt;=0)),OR(P83="",COUNTIF(Listas!$BC$2:$BC$3,P83)&gt;0),H83&lt;&gt;"Revisar")),"Dato inválido",IF(NOT(AND(A83&lt;&gt;"",B83&lt;&gt;"",C83&lt;&gt;"",E83&lt;&gt;"",J83&lt;&gt;"",K83&lt;&gt;"",L83&lt;&gt;"",N83&lt;&gt;"")),"Incompleta","OK")))</f>
        <v/>
      </c>
    </row>
    <row r="84">
      <c r="A84" s="13" t="n"/>
      <c r="B84" s="8" t="n"/>
      <c r="C84" s="8" t="n"/>
      <c r="D84" s="8" t="n"/>
      <c r="E84" s="8" t="n"/>
      <c r="F84" s="14" t="n"/>
      <c r="G84" s="15">
        <f>IF(F84="","",IF(F84&lt;1,"N1",IF(F84&lt;30,"N2",IF(F84&lt;57.5,"N3","N4"))))</f>
        <v/>
      </c>
      <c r="H84" s="15">
        <f>IF(OR(E84="",G84=""),"",IF(COUNTIFS(MapF6!$A$1:$A$74,E84,MapF6!$B$1:$B$74,G84)&gt;0,"OK","Revisar"))</f>
        <v/>
      </c>
      <c r="I84" s="8" t="n"/>
      <c r="J84" s="13" t="n"/>
      <c r="K84" s="13" t="n"/>
      <c r="L84" s="8" t="n"/>
      <c r="M84" s="15">
        <f>IFERROR(VLOOKUP(L84,Listas!$DK$2:$DL$250,2,FALSE),"")</f>
        <v/>
      </c>
      <c r="N84" s="14" t="n"/>
      <c r="O84" s="16" t="n"/>
      <c r="P84" s="16" t="n"/>
      <c r="Q84" s="8" t="n"/>
      <c r="S84" s="17">
        <f>IF(NOT(OR(A84&lt;&gt;"",B84&lt;&gt;"",C84&lt;&gt;"",D84&lt;&gt;"",E84&lt;&gt;"",F84&lt;&gt;"",I84&lt;&gt;"",J84&lt;&gt;"",K84&lt;&gt;"",L84&lt;&gt;"",N84&lt;&gt;"",O84&lt;&gt;"",P84&lt;&gt;"",Q84&lt;&gt;"")),"",IF(NOT(AND(OR(A84="",AND(LEN(A84)=12,ISNUMBER(--A84))),OR(B84="",COUNTIF('2. Proyectos'!$A$5:$A$54,B84)&gt;0),OR(D84="",COUNTIF(Listas!$BI$2:$BI$137,D84)&gt;0),OR(E84="",COUNTIF(Listas!$AR$2:$AR$42,E84)&gt;0),OR(F84="",AND(ISNUMBER(F84),F84&gt;0)),OR(J84="",AND(ISNUMBER(J84),J84&gt;=2018,J84&lt;=2025)),OR(K84="",AND(ISNUMBER(K84),K84&gt;=1,K84&lt;=12)),OR(L84="",COUNTIF(Listas!$H$2:$H$250,L84)&gt;0),OR(N84="",AND(ISNUMBER(N84),N84&gt;0)),OR(O84="",AND(ISNUMBER(O84),O84&gt;=0)),OR(P84="",COUNTIF(Listas!$BC$2:$BC$3,P84)&gt;0),H84&lt;&gt;"Revisar")),"Dato inválido",IF(NOT(AND(A84&lt;&gt;"",B84&lt;&gt;"",C84&lt;&gt;"",E84&lt;&gt;"",J84&lt;&gt;"",K84&lt;&gt;"",L84&lt;&gt;"",N84&lt;&gt;"")),"Incompleta","OK")))</f>
        <v/>
      </c>
    </row>
    <row r="85">
      <c r="A85" s="18" t="n"/>
      <c r="B85" s="6" t="n"/>
      <c r="C85" s="6" t="n"/>
      <c r="D85" s="6" t="n"/>
      <c r="E85" s="6" t="n"/>
      <c r="F85" s="19" t="n"/>
      <c r="G85" s="15">
        <f>IF(F85="","",IF(F85&lt;1,"N1",IF(F85&lt;30,"N2",IF(F85&lt;57.5,"N3","N4"))))</f>
        <v/>
      </c>
      <c r="H85" s="15">
        <f>IF(OR(E85="",G85=""),"",IF(COUNTIFS(MapF6!$A$1:$A$74,E85,MapF6!$B$1:$B$74,G85)&gt;0,"OK","Revisar"))</f>
        <v/>
      </c>
      <c r="I85" s="6" t="n"/>
      <c r="J85" s="18" t="n"/>
      <c r="K85" s="18" t="n"/>
      <c r="L85" s="6" t="n"/>
      <c r="M85" s="15">
        <f>IFERROR(VLOOKUP(L85,Listas!$DK$2:$DL$250,2,FALSE),"")</f>
        <v/>
      </c>
      <c r="N85" s="19" t="n"/>
      <c r="O85" s="20" t="n"/>
      <c r="P85" s="20" t="n"/>
      <c r="Q85" s="6" t="n"/>
      <c r="S85" s="17">
        <f>IF(NOT(OR(A85&lt;&gt;"",B85&lt;&gt;"",C85&lt;&gt;"",D85&lt;&gt;"",E85&lt;&gt;"",F85&lt;&gt;"",I85&lt;&gt;"",J85&lt;&gt;"",K85&lt;&gt;"",L85&lt;&gt;"",N85&lt;&gt;"",O85&lt;&gt;"",P85&lt;&gt;"",Q85&lt;&gt;"")),"",IF(NOT(AND(OR(A85="",AND(LEN(A85)=12,ISNUMBER(--A85))),OR(B85="",COUNTIF('2. Proyectos'!$A$5:$A$54,B85)&gt;0),OR(D85="",COUNTIF(Listas!$BI$2:$BI$137,D85)&gt;0),OR(E85="",COUNTIF(Listas!$AR$2:$AR$42,E85)&gt;0),OR(F85="",AND(ISNUMBER(F85),F85&gt;0)),OR(J85="",AND(ISNUMBER(J85),J85&gt;=2018,J85&lt;=2025)),OR(K85="",AND(ISNUMBER(K85),K85&gt;=1,K85&lt;=12)),OR(L85="",COUNTIF(Listas!$H$2:$H$250,L85)&gt;0),OR(N85="",AND(ISNUMBER(N85),N85&gt;0)),OR(O85="",AND(ISNUMBER(O85),O85&gt;=0)),OR(P85="",COUNTIF(Listas!$BC$2:$BC$3,P85)&gt;0),H85&lt;&gt;"Revisar")),"Dato inválido",IF(NOT(AND(A85&lt;&gt;"",B85&lt;&gt;"",C85&lt;&gt;"",E85&lt;&gt;"",J85&lt;&gt;"",K85&lt;&gt;"",L85&lt;&gt;"",N85&lt;&gt;"")),"Incompleta","OK")))</f>
        <v/>
      </c>
    </row>
    <row r="86">
      <c r="A86" s="13" t="n"/>
      <c r="B86" s="8" t="n"/>
      <c r="C86" s="8" t="n"/>
      <c r="D86" s="8" t="n"/>
      <c r="E86" s="8" t="n"/>
      <c r="F86" s="14" t="n"/>
      <c r="G86" s="15">
        <f>IF(F86="","",IF(F86&lt;1,"N1",IF(F86&lt;30,"N2",IF(F86&lt;57.5,"N3","N4"))))</f>
        <v/>
      </c>
      <c r="H86" s="15">
        <f>IF(OR(E86="",G86=""),"",IF(COUNTIFS(MapF6!$A$1:$A$74,E86,MapF6!$B$1:$B$74,G86)&gt;0,"OK","Revisar"))</f>
        <v/>
      </c>
      <c r="I86" s="8" t="n"/>
      <c r="J86" s="13" t="n"/>
      <c r="K86" s="13" t="n"/>
      <c r="L86" s="8" t="n"/>
      <c r="M86" s="15">
        <f>IFERROR(VLOOKUP(L86,Listas!$DK$2:$DL$250,2,FALSE),"")</f>
        <v/>
      </c>
      <c r="N86" s="14" t="n"/>
      <c r="O86" s="16" t="n"/>
      <c r="P86" s="16" t="n"/>
      <c r="Q86" s="8" t="n"/>
      <c r="S86" s="17">
        <f>IF(NOT(OR(A86&lt;&gt;"",B86&lt;&gt;"",C86&lt;&gt;"",D86&lt;&gt;"",E86&lt;&gt;"",F86&lt;&gt;"",I86&lt;&gt;"",J86&lt;&gt;"",K86&lt;&gt;"",L86&lt;&gt;"",N86&lt;&gt;"",O86&lt;&gt;"",P86&lt;&gt;"",Q86&lt;&gt;"")),"",IF(NOT(AND(OR(A86="",AND(LEN(A86)=12,ISNUMBER(--A86))),OR(B86="",COUNTIF('2. Proyectos'!$A$5:$A$54,B86)&gt;0),OR(D86="",COUNTIF(Listas!$BI$2:$BI$137,D86)&gt;0),OR(E86="",COUNTIF(Listas!$AR$2:$AR$42,E86)&gt;0),OR(F86="",AND(ISNUMBER(F86),F86&gt;0)),OR(J86="",AND(ISNUMBER(J86),J86&gt;=2018,J86&lt;=2025)),OR(K86="",AND(ISNUMBER(K86),K86&gt;=1,K86&lt;=12)),OR(L86="",COUNTIF(Listas!$H$2:$H$250,L86)&gt;0),OR(N86="",AND(ISNUMBER(N86),N86&gt;0)),OR(O86="",AND(ISNUMBER(O86),O86&gt;=0)),OR(P86="",COUNTIF(Listas!$BC$2:$BC$3,P86)&gt;0),H86&lt;&gt;"Revisar")),"Dato inválido",IF(NOT(AND(A86&lt;&gt;"",B86&lt;&gt;"",C86&lt;&gt;"",E86&lt;&gt;"",J86&lt;&gt;"",K86&lt;&gt;"",L86&lt;&gt;"",N86&lt;&gt;"")),"Incompleta","OK")))</f>
        <v/>
      </c>
    </row>
    <row r="87">
      <c r="A87" s="18" t="n"/>
      <c r="B87" s="6" t="n"/>
      <c r="C87" s="6" t="n"/>
      <c r="D87" s="6" t="n"/>
      <c r="E87" s="6" t="n"/>
      <c r="F87" s="19" t="n"/>
      <c r="G87" s="15">
        <f>IF(F87="","",IF(F87&lt;1,"N1",IF(F87&lt;30,"N2",IF(F87&lt;57.5,"N3","N4"))))</f>
        <v/>
      </c>
      <c r="H87" s="15">
        <f>IF(OR(E87="",G87=""),"",IF(COUNTIFS(MapF6!$A$1:$A$74,E87,MapF6!$B$1:$B$74,G87)&gt;0,"OK","Revisar"))</f>
        <v/>
      </c>
      <c r="I87" s="6" t="n"/>
      <c r="J87" s="18" t="n"/>
      <c r="K87" s="18" t="n"/>
      <c r="L87" s="6" t="n"/>
      <c r="M87" s="15">
        <f>IFERROR(VLOOKUP(L87,Listas!$DK$2:$DL$250,2,FALSE),"")</f>
        <v/>
      </c>
      <c r="N87" s="19" t="n"/>
      <c r="O87" s="20" t="n"/>
      <c r="P87" s="20" t="n"/>
      <c r="Q87" s="6" t="n"/>
      <c r="S87" s="17">
        <f>IF(NOT(OR(A87&lt;&gt;"",B87&lt;&gt;"",C87&lt;&gt;"",D87&lt;&gt;"",E87&lt;&gt;"",F87&lt;&gt;"",I87&lt;&gt;"",J87&lt;&gt;"",K87&lt;&gt;"",L87&lt;&gt;"",N87&lt;&gt;"",O87&lt;&gt;"",P87&lt;&gt;"",Q87&lt;&gt;"")),"",IF(NOT(AND(OR(A87="",AND(LEN(A87)=12,ISNUMBER(--A87))),OR(B87="",COUNTIF('2. Proyectos'!$A$5:$A$54,B87)&gt;0),OR(D87="",COUNTIF(Listas!$BI$2:$BI$137,D87)&gt;0),OR(E87="",COUNTIF(Listas!$AR$2:$AR$42,E87)&gt;0),OR(F87="",AND(ISNUMBER(F87),F87&gt;0)),OR(J87="",AND(ISNUMBER(J87),J87&gt;=2018,J87&lt;=2025)),OR(K87="",AND(ISNUMBER(K87),K87&gt;=1,K87&lt;=12)),OR(L87="",COUNTIF(Listas!$H$2:$H$250,L87)&gt;0),OR(N87="",AND(ISNUMBER(N87),N87&gt;0)),OR(O87="",AND(ISNUMBER(O87),O87&gt;=0)),OR(P87="",COUNTIF(Listas!$BC$2:$BC$3,P87)&gt;0),H87&lt;&gt;"Revisar")),"Dato inválido",IF(NOT(AND(A87&lt;&gt;"",B87&lt;&gt;"",C87&lt;&gt;"",E87&lt;&gt;"",J87&lt;&gt;"",K87&lt;&gt;"",L87&lt;&gt;"",N87&lt;&gt;"")),"Incompleta","OK")))</f>
        <v/>
      </c>
    </row>
    <row r="88">
      <c r="A88" s="13" t="n"/>
      <c r="B88" s="8" t="n"/>
      <c r="C88" s="8" t="n"/>
      <c r="D88" s="8" t="n"/>
      <c r="E88" s="8" t="n"/>
      <c r="F88" s="14" t="n"/>
      <c r="G88" s="15">
        <f>IF(F88="","",IF(F88&lt;1,"N1",IF(F88&lt;30,"N2",IF(F88&lt;57.5,"N3","N4"))))</f>
        <v/>
      </c>
      <c r="H88" s="15">
        <f>IF(OR(E88="",G88=""),"",IF(COUNTIFS(MapF6!$A$1:$A$74,E88,MapF6!$B$1:$B$74,G88)&gt;0,"OK","Revisar"))</f>
        <v/>
      </c>
      <c r="I88" s="8" t="n"/>
      <c r="J88" s="13" t="n"/>
      <c r="K88" s="13" t="n"/>
      <c r="L88" s="8" t="n"/>
      <c r="M88" s="15">
        <f>IFERROR(VLOOKUP(L88,Listas!$DK$2:$DL$250,2,FALSE),"")</f>
        <v/>
      </c>
      <c r="N88" s="14" t="n"/>
      <c r="O88" s="16" t="n"/>
      <c r="P88" s="16" t="n"/>
      <c r="Q88" s="8" t="n"/>
      <c r="S88" s="17">
        <f>IF(NOT(OR(A88&lt;&gt;"",B88&lt;&gt;"",C88&lt;&gt;"",D88&lt;&gt;"",E88&lt;&gt;"",F88&lt;&gt;"",I88&lt;&gt;"",J88&lt;&gt;"",K88&lt;&gt;"",L88&lt;&gt;"",N88&lt;&gt;"",O88&lt;&gt;"",P88&lt;&gt;"",Q88&lt;&gt;"")),"",IF(NOT(AND(OR(A88="",AND(LEN(A88)=12,ISNUMBER(--A88))),OR(B88="",COUNTIF('2. Proyectos'!$A$5:$A$54,B88)&gt;0),OR(D88="",COUNTIF(Listas!$BI$2:$BI$137,D88)&gt;0),OR(E88="",COUNTIF(Listas!$AR$2:$AR$42,E88)&gt;0),OR(F88="",AND(ISNUMBER(F88),F88&gt;0)),OR(J88="",AND(ISNUMBER(J88),J88&gt;=2018,J88&lt;=2025)),OR(K88="",AND(ISNUMBER(K88),K88&gt;=1,K88&lt;=12)),OR(L88="",COUNTIF(Listas!$H$2:$H$250,L88)&gt;0),OR(N88="",AND(ISNUMBER(N88),N88&gt;0)),OR(O88="",AND(ISNUMBER(O88),O88&gt;=0)),OR(P88="",COUNTIF(Listas!$BC$2:$BC$3,P88)&gt;0),H88&lt;&gt;"Revisar")),"Dato inválido",IF(NOT(AND(A88&lt;&gt;"",B88&lt;&gt;"",C88&lt;&gt;"",E88&lt;&gt;"",J88&lt;&gt;"",K88&lt;&gt;"",L88&lt;&gt;"",N88&lt;&gt;"")),"Incompleta","OK")))</f>
        <v/>
      </c>
    </row>
    <row r="89">
      <c r="A89" s="18" t="n"/>
      <c r="B89" s="6" t="n"/>
      <c r="C89" s="6" t="n"/>
      <c r="D89" s="6" t="n"/>
      <c r="E89" s="6" t="n"/>
      <c r="F89" s="19" t="n"/>
      <c r="G89" s="15">
        <f>IF(F89="","",IF(F89&lt;1,"N1",IF(F89&lt;30,"N2",IF(F89&lt;57.5,"N3","N4"))))</f>
        <v/>
      </c>
      <c r="H89" s="15">
        <f>IF(OR(E89="",G89=""),"",IF(COUNTIFS(MapF6!$A$1:$A$74,E89,MapF6!$B$1:$B$74,G89)&gt;0,"OK","Revisar"))</f>
        <v/>
      </c>
      <c r="I89" s="6" t="n"/>
      <c r="J89" s="18" t="n"/>
      <c r="K89" s="18" t="n"/>
      <c r="L89" s="6" t="n"/>
      <c r="M89" s="15">
        <f>IFERROR(VLOOKUP(L89,Listas!$DK$2:$DL$250,2,FALSE),"")</f>
        <v/>
      </c>
      <c r="N89" s="19" t="n"/>
      <c r="O89" s="20" t="n"/>
      <c r="P89" s="20" t="n"/>
      <c r="Q89" s="6" t="n"/>
      <c r="S89" s="17">
        <f>IF(NOT(OR(A89&lt;&gt;"",B89&lt;&gt;"",C89&lt;&gt;"",D89&lt;&gt;"",E89&lt;&gt;"",F89&lt;&gt;"",I89&lt;&gt;"",J89&lt;&gt;"",K89&lt;&gt;"",L89&lt;&gt;"",N89&lt;&gt;"",O89&lt;&gt;"",P89&lt;&gt;"",Q89&lt;&gt;"")),"",IF(NOT(AND(OR(A89="",AND(LEN(A89)=12,ISNUMBER(--A89))),OR(B89="",COUNTIF('2. Proyectos'!$A$5:$A$54,B89)&gt;0),OR(D89="",COUNTIF(Listas!$BI$2:$BI$137,D89)&gt;0),OR(E89="",COUNTIF(Listas!$AR$2:$AR$42,E89)&gt;0),OR(F89="",AND(ISNUMBER(F89),F89&gt;0)),OR(J89="",AND(ISNUMBER(J89),J89&gt;=2018,J89&lt;=2025)),OR(K89="",AND(ISNUMBER(K89),K89&gt;=1,K89&lt;=12)),OR(L89="",COUNTIF(Listas!$H$2:$H$250,L89)&gt;0),OR(N89="",AND(ISNUMBER(N89),N89&gt;0)),OR(O89="",AND(ISNUMBER(O89),O89&gt;=0)),OR(P89="",COUNTIF(Listas!$BC$2:$BC$3,P89)&gt;0),H89&lt;&gt;"Revisar")),"Dato inválido",IF(NOT(AND(A89&lt;&gt;"",B89&lt;&gt;"",C89&lt;&gt;"",E89&lt;&gt;"",J89&lt;&gt;"",K89&lt;&gt;"",L89&lt;&gt;"",N89&lt;&gt;"")),"Incompleta","OK")))</f>
        <v/>
      </c>
    </row>
    <row r="90">
      <c r="A90" s="13" t="n"/>
      <c r="B90" s="8" t="n"/>
      <c r="C90" s="8" t="n"/>
      <c r="D90" s="8" t="n"/>
      <c r="E90" s="8" t="n"/>
      <c r="F90" s="14" t="n"/>
      <c r="G90" s="15">
        <f>IF(F90="","",IF(F90&lt;1,"N1",IF(F90&lt;30,"N2",IF(F90&lt;57.5,"N3","N4"))))</f>
        <v/>
      </c>
      <c r="H90" s="15">
        <f>IF(OR(E90="",G90=""),"",IF(COUNTIFS(MapF6!$A$1:$A$74,E90,MapF6!$B$1:$B$74,G90)&gt;0,"OK","Revisar"))</f>
        <v/>
      </c>
      <c r="I90" s="8" t="n"/>
      <c r="J90" s="13" t="n"/>
      <c r="K90" s="13" t="n"/>
      <c r="L90" s="8" t="n"/>
      <c r="M90" s="15">
        <f>IFERROR(VLOOKUP(L90,Listas!$DK$2:$DL$250,2,FALSE),"")</f>
        <v/>
      </c>
      <c r="N90" s="14" t="n"/>
      <c r="O90" s="16" t="n"/>
      <c r="P90" s="16" t="n"/>
      <c r="Q90" s="8" t="n"/>
      <c r="S90" s="17">
        <f>IF(NOT(OR(A90&lt;&gt;"",B90&lt;&gt;"",C90&lt;&gt;"",D90&lt;&gt;"",E90&lt;&gt;"",F90&lt;&gt;"",I90&lt;&gt;"",J90&lt;&gt;"",K90&lt;&gt;"",L90&lt;&gt;"",N90&lt;&gt;"",O90&lt;&gt;"",P90&lt;&gt;"",Q90&lt;&gt;"")),"",IF(NOT(AND(OR(A90="",AND(LEN(A90)=12,ISNUMBER(--A90))),OR(B90="",COUNTIF('2. Proyectos'!$A$5:$A$54,B90)&gt;0),OR(D90="",COUNTIF(Listas!$BI$2:$BI$137,D90)&gt;0),OR(E90="",COUNTIF(Listas!$AR$2:$AR$42,E90)&gt;0),OR(F90="",AND(ISNUMBER(F90),F90&gt;0)),OR(J90="",AND(ISNUMBER(J90),J90&gt;=2018,J90&lt;=2025)),OR(K90="",AND(ISNUMBER(K90),K90&gt;=1,K90&lt;=12)),OR(L90="",COUNTIF(Listas!$H$2:$H$250,L90)&gt;0),OR(N90="",AND(ISNUMBER(N90),N90&gt;0)),OR(O90="",AND(ISNUMBER(O90),O90&gt;=0)),OR(P90="",COUNTIF(Listas!$BC$2:$BC$3,P90)&gt;0),H90&lt;&gt;"Revisar")),"Dato inválido",IF(NOT(AND(A90&lt;&gt;"",B90&lt;&gt;"",C90&lt;&gt;"",E90&lt;&gt;"",J90&lt;&gt;"",K90&lt;&gt;"",L90&lt;&gt;"",N90&lt;&gt;"")),"Incompleta","OK")))</f>
        <v/>
      </c>
    </row>
    <row r="91">
      <c r="A91" s="18" t="n"/>
      <c r="B91" s="6" t="n"/>
      <c r="C91" s="6" t="n"/>
      <c r="D91" s="6" t="n"/>
      <c r="E91" s="6" t="n"/>
      <c r="F91" s="19" t="n"/>
      <c r="G91" s="15">
        <f>IF(F91="","",IF(F91&lt;1,"N1",IF(F91&lt;30,"N2",IF(F91&lt;57.5,"N3","N4"))))</f>
        <v/>
      </c>
      <c r="H91" s="15">
        <f>IF(OR(E91="",G91=""),"",IF(COUNTIFS(MapF6!$A$1:$A$74,E91,MapF6!$B$1:$B$74,G91)&gt;0,"OK","Revisar"))</f>
        <v/>
      </c>
      <c r="I91" s="6" t="n"/>
      <c r="J91" s="18" t="n"/>
      <c r="K91" s="18" t="n"/>
      <c r="L91" s="6" t="n"/>
      <c r="M91" s="15">
        <f>IFERROR(VLOOKUP(L91,Listas!$DK$2:$DL$250,2,FALSE),"")</f>
        <v/>
      </c>
      <c r="N91" s="19" t="n"/>
      <c r="O91" s="20" t="n"/>
      <c r="P91" s="20" t="n"/>
      <c r="Q91" s="6" t="n"/>
      <c r="S91" s="17">
        <f>IF(NOT(OR(A91&lt;&gt;"",B91&lt;&gt;"",C91&lt;&gt;"",D91&lt;&gt;"",E91&lt;&gt;"",F91&lt;&gt;"",I91&lt;&gt;"",J91&lt;&gt;"",K91&lt;&gt;"",L91&lt;&gt;"",N91&lt;&gt;"",O91&lt;&gt;"",P91&lt;&gt;"",Q91&lt;&gt;"")),"",IF(NOT(AND(OR(A91="",AND(LEN(A91)=12,ISNUMBER(--A91))),OR(B91="",COUNTIF('2. Proyectos'!$A$5:$A$54,B91)&gt;0),OR(D91="",COUNTIF(Listas!$BI$2:$BI$137,D91)&gt;0),OR(E91="",COUNTIF(Listas!$AR$2:$AR$42,E91)&gt;0),OR(F91="",AND(ISNUMBER(F91),F91&gt;0)),OR(J91="",AND(ISNUMBER(J91),J91&gt;=2018,J91&lt;=2025)),OR(K91="",AND(ISNUMBER(K91),K91&gt;=1,K91&lt;=12)),OR(L91="",COUNTIF(Listas!$H$2:$H$250,L91)&gt;0),OR(N91="",AND(ISNUMBER(N91),N91&gt;0)),OR(O91="",AND(ISNUMBER(O91),O91&gt;=0)),OR(P91="",COUNTIF(Listas!$BC$2:$BC$3,P91)&gt;0),H91&lt;&gt;"Revisar")),"Dato inválido",IF(NOT(AND(A91&lt;&gt;"",B91&lt;&gt;"",C91&lt;&gt;"",E91&lt;&gt;"",J91&lt;&gt;"",K91&lt;&gt;"",L91&lt;&gt;"",N91&lt;&gt;"")),"Incompleta","OK")))</f>
        <v/>
      </c>
    </row>
    <row r="92">
      <c r="A92" s="13" t="n"/>
      <c r="B92" s="8" t="n"/>
      <c r="C92" s="8" t="n"/>
      <c r="D92" s="8" t="n"/>
      <c r="E92" s="8" t="n"/>
      <c r="F92" s="14" t="n"/>
      <c r="G92" s="15">
        <f>IF(F92="","",IF(F92&lt;1,"N1",IF(F92&lt;30,"N2",IF(F92&lt;57.5,"N3","N4"))))</f>
        <v/>
      </c>
      <c r="H92" s="15">
        <f>IF(OR(E92="",G92=""),"",IF(COUNTIFS(MapF6!$A$1:$A$74,E92,MapF6!$B$1:$B$74,G92)&gt;0,"OK","Revisar"))</f>
        <v/>
      </c>
      <c r="I92" s="8" t="n"/>
      <c r="J92" s="13" t="n"/>
      <c r="K92" s="13" t="n"/>
      <c r="L92" s="8" t="n"/>
      <c r="M92" s="15">
        <f>IFERROR(VLOOKUP(L92,Listas!$DK$2:$DL$250,2,FALSE),"")</f>
        <v/>
      </c>
      <c r="N92" s="14" t="n"/>
      <c r="O92" s="16" t="n"/>
      <c r="P92" s="16" t="n"/>
      <c r="Q92" s="8" t="n"/>
      <c r="S92" s="17">
        <f>IF(NOT(OR(A92&lt;&gt;"",B92&lt;&gt;"",C92&lt;&gt;"",D92&lt;&gt;"",E92&lt;&gt;"",F92&lt;&gt;"",I92&lt;&gt;"",J92&lt;&gt;"",K92&lt;&gt;"",L92&lt;&gt;"",N92&lt;&gt;"",O92&lt;&gt;"",P92&lt;&gt;"",Q92&lt;&gt;"")),"",IF(NOT(AND(OR(A92="",AND(LEN(A92)=12,ISNUMBER(--A92))),OR(B92="",COUNTIF('2. Proyectos'!$A$5:$A$54,B92)&gt;0),OR(D92="",COUNTIF(Listas!$BI$2:$BI$137,D92)&gt;0),OR(E92="",COUNTIF(Listas!$AR$2:$AR$42,E92)&gt;0),OR(F92="",AND(ISNUMBER(F92),F92&gt;0)),OR(J92="",AND(ISNUMBER(J92),J92&gt;=2018,J92&lt;=2025)),OR(K92="",AND(ISNUMBER(K92),K92&gt;=1,K92&lt;=12)),OR(L92="",COUNTIF(Listas!$H$2:$H$250,L92)&gt;0),OR(N92="",AND(ISNUMBER(N92),N92&gt;0)),OR(O92="",AND(ISNUMBER(O92),O92&gt;=0)),OR(P92="",COUNTIF(Listas!$BC$2:$BC$3,P92)&gt;0),H92&lt;&gt;"Revisar")),"Dato inválido",IF(NOT(AND(A92&lt;&gt;"",B92&lt;&gt;"",C92&lt;&gt;"",E92&lt;&gt;"",J92&lt;&gt;"",K92&lt;&gt;"",L92&lt;&gt;"",N92&lt;&gt;"")),"Incompleta","OK")))</f>
        <v/>
      </c>
    </row>
    <row r="93">
      <c r="A93" s="18" t="n"/>
      <c r="B93" s="6" t="n"/>
      <c r="C93" s="6" t="n"/>
      <c r="D93" s="6" t="n"/>
      <c r="E93" s="6" t="n"/>
      <c r="F93" s="19" t="n"/>
      <c r="G93" s="15">
        <f>IF(F93="","",IF(F93&lt;1,"N1",IF(F93&lt;30,"N2",IF(F93&lt;57.5,"N3","N4"))))</f>
        <v/>
      </c>
      <c r="H93" s="15">
        <f>IF(OR(E93="",G93=""),"",IF(COUNTIFS(MapF6!$A$1:$A$74,E93,MapF6!$B$1:$B$74,G93)&gt;0,"OK","Revisar"))</f>
        <v/>
      </c>
      <c r="I93" s="6" t="n"/>
      <c r="J93" s="18" t="n"/>
      <c r="K93" s="18" t="n"/>
      <c r="L93" s="6" t="n"/>
      <c r="M93" s="15">
        <f>IFERROR(VLOOKUP(L93,Listas!$DK$2:$DL$250,2,FALSE),"")</f>
        <v/>
      </c>
      <c r="N93" s="19" t="n"/>
      <c r="O93" s="20" t="n"/>
      <c r="P93" s="20" t="n"/>
      <c r="Q93" s="6" t="n"/>
      <c r="S93" s="17">
        <f>IF(NOT(OR(A93&lt;&gt;"",B93&lt;&gt;"",C93&lt;&gt;"",D93&lt;&gt;"",E93&lt;&gt;"",F93&lt;&gt;"",I93&lt;&gt;"",J93&lt;&gt;"",K93&lt;&gt;"",L93&lt;&gt;"",N93&lt;&gt;"",O93&lt;&gt;"",P93&lt;&gt;"",Q93&lt;&gt;"")),"",IF(NOT(AND(OR(A93="",AND(LEN(A93)=12,ISNUMBER(--A93))),OR(B93="",COUNTIF('2. Proyectos'!$A$5:$A$54,B93)&gt;0),OR(D93="",COUNTIF(Listas!$BI$2:$BI$137,D93)&gt;0),OR(E93="",COUNTIF(Listas!$AR$2:$AR$42,E93)&gt;0),OR(F93="",AND(ISNUMBER(F93),F93&gt;0)),OR(J93="",AND(ISNUMBER(J93),J93&gt;=2018,J93&lt;=2025)),OR(K93="",AND(ISNUMBER(K93),K93&gt;=1,K93&lt;=12)),OR(L93="",COUNTIF(Listas!$H$2:$H$250,L93)&gt;0),OR(N93="",AND(ISNUMBER(N93),N93&gt;0)),OR(O93="",AND(ISNUMBER(O93),O93&gt;=0)),OR(P93="",COUNTIF(Listas!$BC$2:$BC$3,P93)&gt;0),H93&lt;&gt;"Revisar")),"Dato inválido",IF(NOT(AND(A93&lt;&gt;"",B93&lt;&gt;"",C93&lt;&gt;"",E93&lt;&gt;"",J93&lt;&gt;"",K93&lt;&gt;"",L93&lt;&gt;"",N93&lt;&gt;"")),"Incompleta","OK")))</f>
        <v/>
      </c>
    </row>
    <row r="94">
      <c r="A94" s="13" t="n"/>
      <c r="B94" s="8" t="n"/>
      <c r="C94" s="8" t="n"/>
      <c r="D94" s="8" t="n"/>
      <c r="E94" s="8" t="n"/>
      <c r="F94" s="14" t="n"/>
      <c r="G94" s="15">
        <f>IF(F94="","",IF(F94&lt;1,"N1",IF(F94&lt;30,"N2",IF(F94&lt;57.5,"N3","N4"))))</f>
        <v/>
      </c>
      <c r="H94" s="15">
        <f>IF(OR(E94="",G94=""),"",IF(COUNTIFS(MapF6!$A$1:$A$74,E94,MapF6!$B$1:$B$74,G94)&gt;0,"OK","Revisar"))</f>
        <v/>
      </c>
      <c r="I94" s="8" t="n"/>
      <c r="J94" s="13" t="n"/>
      <c r="K94" s="13" t="n"/>
      <c r="L94" s="8" t="n"/>
      <c r="M94" s="15">
        <f>IFERROR(VLOOKUP(L94,Listas!$DK$2:$DL$250,2,FALSE),"")</f>
        <v/>
      </c>
      <c r="N94" s="14" t="n"/>
      <c r="O94" s="16" t="n"/>
      <c r="P94" s="16" t="n"/>
      <c r="Q94" s="8" t="n"/>
      <c r="S94" s="17">
        <f>IF(NOT(OR(A94&lt;&gt;"",B94&lt;&gt;"",C94&lt;&gt;"",D94&lt;&gt;"",E94&lt;&gt;"",F94&lt;&gt;"",I94&lt;&gt;"",J94&lt;&gt;"",K94&lt;&gt;"",L94&lt;&gt;"",N94&lt;&gt;"",O94&lt;&gt;"",P94&lt;&gt;"",Q94&lt;&gt;"")),"",IF(NOT(AND(OR(A94="",AND(LEN(A94)=12,ISNUMBER(--A94))),OR(B94="",COUNTIF('2. Proyectos'!$A$5:$A$54,B94)&gt;0),OR(D94="",COUNTIF(Listas!$BI$2:$BI$137,D94)&gt;0),OR(E94="",COUNTIF(Listas!$AR$2:$AR$42,E94)&gt;0),OR(F94="",AND(ISNUMBER(F94),F94&gt;0)),OR(J94="",AND(ISNUMBER(J94),J94&gt;=2018,J94&lt;=2025)),OR(K94="",AND(ISNUMBER(K94),K94&gt;=1,K94&lt;=12)),OR(L94="",COUNTIF(Listas!$H$2:$H$250,L94)&gt;0),OR(N94="",AND(ISNUMBER(N94),N94&gt;0)),OR(O94="",AND(ISNUMBER(O94),O94&gt;=0)),OR(P94="",COUNTIF(Listas!$BC$2:$BC$3,P94)&gt;0),H94&lt;&gt;"Revisar")),"Dato inválido",IF(NOT(AND(A94&lt;&gt;"",B94&lt;&gt;"",C94&lt;&gt;"",E94&lt;&gt;"",J94&lt;&gt;"",K94&lt;&gt;"",L94&lt;&gt;"",N94&lt;&gt;"")),"Incompleta","OK")))</f>
        <v/>
      </c>
    </row>
    <row r="95">
      <c r="A95" s="18" t="n"/>
      <c r="B95" s="6" t="n"/>
      <c r="C95" s="6" t="n"/>
      <c r="D95" s="6" t="n"/>
      <c r="E95" s="6" t="n"/>
      <c r="F95" s="19" t="n"/>
      <c r="G95" s="15">
        <f>IF(F95="","",IF(F95&lt;1,"N1",IF(F95&lt;30,"N2",IF(F95&lt;57.5,"N3","N4"))))</f>
        <v/>
      </c>
      <c r="H95" s="15">
        <f>IF(OR(E95="",G95=""),"",IF(COUNTIFS(MapF6!$A$1:$A$74,E95,MapF6!$B$1:$B$74,G95)&gt;0,"OK","Revisar"))</f>
        <v/>
      </c>
      <c r="I95" s="6" t="n"/>
      <c r="J95" s="18" t="n"/>
      <c r="K95" s="18" t="n"/>
      <c r="L95" s="6" t="n"/>
      <c r="M95" s="15">
        <f>IFERROR(VLOOKUP(L95,Listas!$DK$2:$DL$250,2,FALSE),"")</f>
        <v/>
      </c>
      <c r="N95" s="19" t="n"/>
      <c r="O95" s="20" t="n"/>
      <c r="P95" s="20" t="n"/>
      <c r="Q95" s="6" t="n"/>
      <c r="S95" s="17">
        <f>IF(NOT(OR(A95&lt;&gt;"",B95&lt;&gt;"",C95&lt;&gt;"",D95&lt;&gt;"",E95&lt;&gt;"",F95&lt;&gt;"",I95&lt;&gt;"",J95&lt;&gt;"",K95&lt;&gt;"",L95&lt;&gt;"",N95&lt;&gt;"",O95&lt;&gt;"",P95&lt;&gt;"",Q95&lt;&gt;"")),"",IF(NOT(AND(OR(A95="",AND(LEN(A95)=12,ISNUMBER(--A95))),OR(B95="",COUNTIF('2. Proyectos'!$A$5:$A$54,B95)&gt;0),OR(D95="",COUNTIF(Listas!$BI$2:$BI$137,D95)&gt;0),OR(E95="",COUNTIF(Listas!$AR$2:$AR$42,E95)&gt;0),OR(F95="",AND(ISNUMBER(F95),F95&gt;0)),OR(J95="",AND(ISNUMBER(J95),J95&gt;=2018,J95&lt;=2025)),OR(K95="",AND(ISNUMBER(K95),K95&gt;=1,K95&lt;=12)),OR(L95="",COUNTIF(Listas!$H$2:$H$250,L95)&gt;0),OR(N95="",AND(ISNUMBER(N95),N95&gt;0)),OR(O95="",AND(ISNUMBER(O95),O95&gt;=0)),OR(P95="",COUNTIF(Listas!$BC$2:$BC$3,P95)&gt;0),H95&lt;&gt;"Revisar")),"Dato inválido",IF(NOT(AND(A95&lt;&gt;"",B95&lt;&gt;"",C95&lt;&gt;"",E95&lt;&gt;"",J95&lt;&gt;"",K95&lt;&gt;"",L95&lt;&gt;"",N95&lt;&gt;"")),"Incompleta","OK")))</f>
        <v/>
      </c>
    </row>
    <row r="96">
      <c r="A96" s="13" t="n"/>
      <c r="B96" s="8" t="n"/>
      <c r="C96" s="8" t="n"/>
      <c r="D96" s="8" t="n"/>
      <c r="E96" s="8" t="n"/>
      <c r="F96" s="14" t="n"/>
      <c r="G96" s="15">
        <f>IF(F96="","",IF(F96&lt;1,"N1",IF(F96&lt;30,"N2",IF(F96&lt;57.5,"N3","N4"))))</f>
        <v/>
      </c>
      <c r="H96" s="15">
        <f>IF(OR(E96="",G96=""),"",IF(COUNTIFS(MapF6!$A$1:$A$74,E96,MapF6!$B$1:$B$74,G96)&gt;0,"OK","Revisar"))</f>
        <v/>
      </c>
      <c r="I96" s="8" t="n"/>
      <c r="J96" s="13" t="n"/>
      <c r="K96" s="13" t="n"/>
      <c r="L96" s="8" t="n"/>
      <c r="M96" s="15">
        <f>IFERROR(VLOOKUP(L96,Listas!$DK$2:$DL$250,2,FALSE),"")</f>
        <v/>
      </c>
      <c r="N96" s="14" t="n"/>
      <c r="O96" s="16" t="n"/>
      <c r="P96" s="16" t="n"/>
      <c r="Q96" s="8" t="n"/>
      <c r="S96" s="17">
        <f>IF(NOT(OR(A96&lt;&gt;"",B96&lt;&gt;"",C96&lt;&gt;"",D96&lt;&gt;"",E96&lt;&gt;"",F96&lt;&gt;"",I96&lt;&gt;"",J96&lt;&gt;"",K96&lt;&gt;"",L96&lt;&gt;"",N96&lt;&gt;"",O96&lt;&gt;"",P96&lt;&gt;"",Q96&lt;&gt;"")),"",IF(NOT(AND(OR(A96="",AND(LEN(A96)=12,ISNUMBER(--A96))),OR(B96="",COUNTIF('2. Proyectos'!$A$5:$A$54,B96)&gt;0),OR(D96="",COUNTIF(Listas!$BI$2:$BI$137,D96)&gt;0),OR(E96="",COUNTIF(Listas!$AR$2:$AR$42,E96)&gt;0),OR(F96="",AND(ISNUMBER(F96),F96&gt;0)),OR(J96="",AND(ISNUMBER(J96),J96&gt;=2018,J96&lt;=2025)),OR(K96="",AND(ISNUMBER(K96),K96&gt;=1,K96&lt;=12)),OR(L96="",COUNTIF(Listas!$H$2:$H$250,L96)&gt;0),OR(N96="",AND(ISNUMBER(N96),N96&gt;0)),OR(O96="",AND(ISNUMBER(O96),O96&gt;=0)),OR(P96="",COUNTIF(Listas!$BC$2:$BC$3,P96)&gt;0),H96&lt;&gt;"Revisar")),"Dato inválido",IF(NOT(AND(A96&lt;&gt;"",B96&lt;&gt;"",C96&lt;&gt;"",E96&lt;&gt;"",J96&lt;&gt;"",K96&lt;&gt;"",L96&lt;&gt;"",N96&lt;&gt;"")),"Incompleta","OK")))</f>
        <v/>
      </c>
    </row>
    <row r="97">
      <c r="A97" s="18" t="n"/>
      <c r="B97" s="6" t="n"/>
      <c r="C97" s="6" t="n"/>
      <c r="D97" s="6" t="n"/>
      <c r="E97" s="6" t="n"/>
      <c r="F97" s="19" t="n"/>
      <c r="G97" s="15">
        <f>IF(F97="","",IF(F97&lt;1,"N1",IF(F97&lt;30,"N2",IF(F97&lt;57.5,"N3","N4"))))</f>
        <v/>
      </c>
      <c r="H97" s="15">
        <f>IF(OR(E97="",G97=""),"",IF(COUNTIFS(MapF6!$A$1:$A$74,E97,MapF6!$B$1:$B$74,G97)&gt;0,"OK","Revisar"))</f>
        <v/>
      </c>
      <c r="I97" s="6" t="n"/>
      <c r="J97" s="18" t="n"/>
      <c r="K97" s="18" t="n"/>
      <c r="L97" s="6" t="n"/>
      <c r="M97" s="15">
        <f>IFERROR(VLOOKUP(L97,Listas!$DK$2:$DL$250,2,FALSE),"")</f>
        <v/>
      </c>
      <c r="N97" s="19" t="n"/>
      <c r="O97" s="20" t="n"/>
      <c r="P97" s="20" t="n"/>
      <c r="Q97" s="6" t="n"/>
      <c r="S97" s="17">
        <f>IF(NOT(OR(A97&lt;&gt;"",B97&lt;&gt;"",C97&lt;&gt;"",D97&lt;&gt;"",E97&lt;&gt;"",F97&lt;&gt;"",I97&lt;&gt;"",J97&lt;&gt;"",K97&lt;&gt;"",L97&lt;&gt;"",N97&lt;&gt;"",O97&lt;&gt;"",P97&lt;&gt;"",Q97&lt;&gt;"")),"",IF(NOT(AND(OR(A97="",AND(LEN(A97)=12,ISNUMBER(--A97))),OR(B97="",COUNTIF('2. Proyectos'!$A$5:$A$54,B97)&gt;0),OR(D97="",COUNTIF(Listas!$BI$2:$BI$137,D97)&gt;0),OR(E97="",COUNTIF(Listas!$AR$2:$AR$42,E97)&gt;0),OR(F97="",AND(ISNUMBER(F97),F97&gt;0)),OR(J97="",AND(ISNUMBER(J97),J97&gt;=2018,J97&lt;=2025)),OR(K97="",AND(ISNUMBER(K97),K97&gt;=1,K97&lt;=12)),OR(L97="",COUNTIF(Listas!$H$2:$H$250,L97)&gt;0),OR(N97="",AND(ISNUMBER(N97),N97&gt;0)),OR(O97="",AND(ISNUMBER(O97),O97&gt;=0)),OR(P97="",COUNTIF(Listas!$BC$2:$BC$3,P97)&gt;0),H97&lt;&gt;"Revisar")),"Dato inválido",IF(NOT(AND(A97&lt;&gt;"",B97&lt;&gt;"",C97&lt;&gt;"",E97&lt;&gt;"",J97&lt;&gt;"",K97&lt;&gt;"",L97&lt;&gt;"",N97&lt;&gt;"")),"Incompleta","OK")))</f>
        <v/>
      </c>
    </row>
    <row r="98">
      <c r="A98" s="13" t="n"/>
      <c r="B98" s="8" t="n"/>
      <c r="C98" s="8" t="n"/>
      <c r="D98" s="8" t="n"/>
      <c r="E98" s="8" t="n"/>
      <c r="F98" s="14" t="n"/>
      <c r="G98" s="15">
        <f>IF(F98="","",IF(F98&lt;1,"N1",IF(F98&lt;30,"N2",IF(F98&lt;57.5,"N3","N4"))))</f>
        <v/>
      </c>
      <c r="H98" s="15">
        <f>IF(OR(E98="",G98=""),"",IF(COUNTIFS(MapF6!$A$1:$A$74,E98,MapF6!$B$1:$B$74,G98)&gt;0,"OK","Revisar"))</f>
        <v/>
      </c>
      <c r="I98" s="8" t="n"/>
      <c r="J98" s="13" t="n"/>
      <c r="K98" s="13" t="n"/>
      <c r="L98" s="8" t="n"/>
      <c r="M98" s="15">
        <f>IFERROR(VLOOKUP(L98,Listas!$DK$2:$DL$250,2,FALSE),"")</f>
        <v/>
      </c>
      <c r="N98" s="14" t="n"/>
      <c r="O98" s="16" t="n"/>
      <c r="P98" s="16" t="n"/>
      <c r="Q98" s="8" t="n"/>
      <c r="S98" s="17">
        <f>IF(NOT(OR(A98&lt;&gt;"",B98&lt;&gt;"",C98&lt;&gt;"",D98&lt;&gt;"",E98&lt;&gt;"",F98&lt;&gt;"",I98&lt;&gt;"",J98&lt;&gt;"",K98&lt;&gt;"",L98&lt;&gt;"",N98&lt;&gt;"",O98&lt;&gt;"",P98&lt;&gt;"",Q98&lt;&gt;"")),"",IF(NOT(AND(OR(A98="",AND(LEN(A98)=12,ISNUMBER(--A98))),OR(B98="",COUNTIF('2. Proyectos'!$A$5:$A$54,B98)&gt;0),OR(D98="",COUNTIF(Listas!$BI$2:$BI$137,D98)&gt;0),OR(E98="",COUNTIF(Listas!$AR$2:$AR$42,E98)&gt;0),OR(F98="",AND(ISNUMBER(F98),F98&gt;0)),OR(J98="",AND(ISNUMBER(J98),J98&gt;=2018,J98&lt;=2025)),OR(K98="",AND(ISNUMBER(K98),K98&gt;=1,K98&lt;=12)),OR(L98="",COUNTIF(Listas!$H$2:$H$250,L98)&gt;0),OR(N98="",AND(ISNUMBER(N98),N98&gt;0)),OR(O98="",AND(ISNUMBER(O98),O98&gt;=0)),OR(P98="",COUNTIF(Listas!$BC$2:$BC$3,P98)&gt;0),H98&lt;&gt;"Revisar")),"Dato inválido",IF(NOT(AND(A98&lt;&gt;"",B98&lt;&gt;"",C98&lt;&gt;"",E98&lt;&gt;"",J98&lt;&gt;"",K98&lt;&gt;"",L98&lt;&gt;"",N98&lt;&gt;"")),"Incompleta","OK")))</f>
        <v/>
      </c>
    </row>
    <row r="99">
      <c r="A99" s="18" t="n"/>
      <c r="B99" s="6" t="n"/>
      <c r="C99" s="6" t="n"/>
      <c r="D99" s="6" t="n"/>
      <c r="E99" s="6" t="n"/>
      <c r="F99" s="19" t="n"/>
      <c r="G99" s="15">
        <f>IF(F99="","",IF(F99&lt;1,"N1",IF(F99&lt;30,"N2",IF(F99&lt;57.5,"N3","N4"))))</f>
        <v/>
      </c>
      <c r="H99" s="15">
        <f>IF(OR(E99="",G99=""),"",IF(COUNTIFS(MapF6!$A$1:$A$74,E99,MapF6!$B$1:$B$74,G99)&gt;0,"OK","Revisar"))</f>
        <v/>
      </c>
      <c r="I99" s="6" t="n"/>
      <c r="J99" s="18" t="n"/>
      <c r="K99" s="18" t="n"/>
      <c r="L99" s="6" t="n"/>
      <c r="M99" s="15">
        <f>IFERROR(VLOOKUP(L99,Listas!$DK$2:$DL$250,2,FALSE),"")</f>
        <v/>
      </c>
      <c r="N99" s="19" t="n"/>
      <c r="O99" s="20" t="n"/>
      <c r="P99" s="20" t="n"/>
      <c r="Q99" s="6" t="n"/>
      <c r="S99" s="17">
        <f>IF(NOT(OR(A99&lt;&gt;"",B99&lt;&gt;"",C99&lt;&gt;"",D99&lt;&gt;"",E99&lt;&gt;"",F99&lt;&gt;"",I99&lt;&gt;"",J99&lt;&gt;"",K99&lt;&gt;"",L99&lt;&gt;"",N99&lt;&gt;"",O99&lt;&gt;"",P99&lt;&gt;"",Q99&lt;&gt;"")),"",IF(NOT(AND(OR(A99="",AND(LEN(A99)=12,ISNUMBER(--A99))),OR(B99="",COUNTIF('2. Proyectos'!$A$5:$A$54,B99)&gt;0),OR(D99="",COUNTIF(Listas!$BI$2:$BI$137,D99)&gt;0),OR(E99="",COUNTIF(Listas!$AR$2:$AR$42,E99)&gt;0),OR(F99="",AND(ISNUMBER(F99),F99&gt;0)),OR(J99="",AND(ISNUMBER(J99),J99&gt;=2018,J99&lt;=2025)),OR(K99="",AND(ISNUMBER(K99),K99&gt;=1,K99&lt;=12)),OR(L99="",COUNTIF(Listas!$H$2:$H$250,L99)&gt;0),OR(N99="",AND(ISNUMBER(N99),N99&gt;0)),OR(O99="",AND(ISNUMBER(O99),O99&gt;=0)),OR(P99="",COUNTIF(Listas!$BC$2:$BC$3,P99)&gt;0),H99&lt;&gt;"Revisar")),"Dato inválido",IF(NOT(AND(A99&lt;&gt;"",B99&lt;&gt;"",C99&lt;&gt;"",E99&lt;&gt;"",J99&lt;&gt;"",K99&lt;&gt;"",L99&lt;&gt;"",N99&lt;&gt;"")),"Incompleta","OK")))</f>
        <v/>
      </c>
    </row>
    <row r="100">
      <c r="A100" s="13" t="n"/>
      <c r="B100" s="8" t="n"/>
      <c r="C100" s="8" t="n"/>
      <c r="D100" s="8" t="n"/>
      <c r="E100" s="8" t="n"/>
      <c r="F100" s="14" t="n"/>
      <c r="G100" s="15">
        <f>IF(F100="","",IF(F100&lt;1,"N1",IF(F100&lt;30,"N2",IF(F100&lt;57.5,"N3","N4"))))</f>
        <v/>
      </c>
      <c r="H100" s="15">
        <f>IF(OR(E100="",G100=""),"",IF(COUNTIFS(MapF6!$A$1:$A$74,E100,MapF6!$B$1:$B$74,G100)&gt;0,"OK","Revisar"))</f>
        <v/>
      </c>
      <c r="I100" s="8" t="n"/>
      <c r="J100" s="13" t="n"/>
      <c r="K100" s="13" t="n"/>
      <c r="L100" s="8" t="n"/>
      <c r="M100" s="15">
        <f>IFERROR(VLOOKUP(L100,Listas!$DK$2:$DL$250,2,FALSE),"")</f>
        <v/>
      </c>
      <c r="N100" s="14" t="n"/>
      <c r="O100" s="16" t="n"/>
      <c r="P100" s="16" t="n"/>
      <c r="Q100" s="8" t="n"/>
      <c r="S100" s="17">
        <f>IF(NOT(OR(A100&lt;&gt;"",B100&lt;&gt;"",C100&lt;&gt;"",D100&lt;&gt;"",E100&lt;&gt;"",F100&lt;&gt;"",I100&lt;&gt;"",J100&lt;&gt;"",K100&lt;&gt;"",L100&lt;&gt;"",N100&lt;&gt;"",O100&lt;&gt;"",P100&lt;&gt;"",Q100&lt;&gt;"")),"",IF(NOT(AND(OR(A100="",AND(LEN(A100)=12,ISNUMBER(--A100))),OR(B100="",COUNTIF('2. Proyectos'!$A$5:$A$54,B100)&gt;0),OR(D100="",COUNTIF(Listas!$BI$2:$BI$137,D100)&gt;0),OR(E100="",COUNTIF(Listas!$AR$2:$AR$42,E100)&gt;0),OR(F100="",AND(ISNUMBER(F100),F100&gt;0)),OR(J100="",AND(ISNUMBER(J100),J100&gt;=2018,J100&lt;=2025)),OR(K100="",AND(ISNUMBER(K100),K100&gt;=1,K100&lt;=12)),OR(L100="",COUNTIF(Listas!$H$2:$H$250,L100)&gt;0),OR(N100="",AND(ISNUMBER(N100),N100&gt;0)),OR(O100="",AND(ISNUMBER(O100),O100&gt;=0)),OR(P100="",COUNTIF(Listas!$BC$2:$BC$3,P100)&gt;0),H100&lt;&gt;"Revisar")),"Dato inválido",IF(NOT(AND(A100&lt;&gt;"",B100&lt;&gt;"",C100&lt;&gt;"",E100&lt;&gt;"",J100&lt;&gt;"",K100&lt;&gt;"",L100&lt;&gt;"",N100&lt;&gt;"")),"Incompleta","OK")))</f>
        <v/>
      </c>
    </row>
    <row r="101">
      <c r="A101" s="18" t="n"/>
      <c r="B101" s="6" t="n"/>
      <c r="C101" s="6" t="n"/>
      <c r="D101" s="6" t="n"/>
      <c r="E101" s="6" t="n"/>
      <c r="F101" s="19" t="n"/>
      <c r="G101" s="15">
        <f>IF(F101="","",IF(F101&lt;1,"N1",IF(F101&lt;30,"N2",IF(F101&lt;57.5,"N3","N4"))))</f>
        <v/>
      </c>
      <c r="H101" s="15">
        <f>IF(OR(E101="",G101=""),"",IF(COUNTIFS(MapF6!$A$1:$A$74,E101,MapF6!$B$1:$B$74,G101)&gt;0,"OK","Revisar"))</f>
        <v/>
      </c>
      <c r="I101" s="6" t="n"/>
      <c r="J101" s="18" t="n"/>
      <c r="K101" s="18" t="n"/>
      <c r="L101" s="6" t="n"/>
      <c r="M101" s="15">
        <f>IFERROR(VLOOKUP(L101,Listas!$DK$2:$DL$250,2,FALSE),"")</f>
        <v/>
      </c>
      <c r="N101" s="19" t="n"/>
      <c r="O101" s="20" t="n"/>
      <c r="P101" s="20" t="n"/>
      <c r="Q101" s="6" t="n"/>
      <c r="S101" s="17">
        <f>IF(NOT(OR(A101&lt;&gt;"",B101&lt;&gt;"",C101&lt;&gt;"",D101&lt;&gt;"",E101&lt;&gt;"",F101&lt;&gt;"",I101&lt;&gt;"",J101&lt;&gt;"",K101&lt;&gt;"",L101&lt;&gt;"",N101&lt;&gt;"",O101&lt;&gt;"",P101&lt;&gt;"",Q101&lt;&gt;"")),"",IF(NOT(AND(OR(A101="",AND(LEN(A101)=12,ISNUMBER(--A101))),OR(B101="",COUNTIF('2. Proyectos'!$A$5:$A$54,B101)&gt;0),OR(D101="",COUNTIF(Listas!$BI$2:$BI$137,D101)&gt;0),OR(E101="",COUNTIF(Listas!$AR$2:$AR$42,E101)&gt;0),OR(F101="",AND(ISNUMBER(F101),F101&gt;0)),OR(J101="",AND(ISNUMBER(J101),J101&gt;=2018,J101&lt;=2025)),OR(K101="",AND(ISNUMBER(K101),K101&gt;=1,K101&lt;=12)),OR(L101="",COUNTIF(Listas!$H$2:$H$250,L101)&gt;0),OR(N101="",AND(ISNUMBER(N101),N101&gt;0)),OR(O101="",AND(ISNUMBER(O101),O101&gt;=0)),OR(P101="",COUNTIF(Listas!$BC$2:$BC$3,P101)&gt;0),H101&lt;&gt;"Revisar")),"Dato inválido",IF(NOT(AND(A101&lt;&gt;"",B101&lt;&gt;"",C101&lt;&gt;"",E101&lt;&gt;"",J101&lt;&gt;"",K101&lt;&gt;"",L101&lt;&gt;"",N101&lt;&gt;"")),"Incompleta","OK")))</f>
        <v/>
      </c>
    </row>
    <row r="102">
      <c r="A102" s="13" t="n"/>
      <c r="B102" s="8" t="n"/>
      <c r="C102" s="8" t="n"/>
      <c r="D102" s="8" t="n"/>
      <c r="E102" s="8" t="n"/>
      <c r="F102" s="14" t="n"/>
      <c r="G102" s="15">
        <f>IF(F102="","",IF(F102&lt;1,"N1",IF(F102&lt;30,"N2",IF(F102&lt;57.5,"N3","N4"))))</f>
        <v/>
      </c>
      <c r="H102" s="15">
        <f>IF(OR(E102="",G102=""),"",IF(COUNTIFS(MapF6!$A$1:$A$74,E102,MapF6!$B$1:$B$74,G102)&gt;0,"OK","Revisar"))</f>
        <v/>
      </c>
      <c r="I102" s="8" t="n"/>
      <c r="J102" s="13" t="n"/>
      <c r="K102" s="13" t="n"/>
      <c r="L102" s="8" t="n"/>
      <c r="M102" s="15">
        <f>IFERROR(VLOOKUP(L102,Listas!$DK$2:$DL$250,2,FALSE),"")</f>
        <v/>
      </c>
      <c r="N102" s="14" t="n"/>
      <c r="O102" s="16" t="n"/>
      <c r="P102" s="16" t="n"/>
      <c r="Q102" s="8" t="n"/>
      <c r="S102" s="17">
        <f>IF(NOT(OR(A102&lt;&gt;"",B102&lt;&gt;"",C102&lt;&gt;"",D102&lt;&gt;"",E102&lt;&gt;"",F102&lt;&gt;"",I102&lt;&gt;"",J102&lt;&gt;"",K102&lt;&gt;"",L102&lt;&gt;"",N102&lt;&gt;"",O102&lt;&gt;"",P102&lt;&gt;"",Q102&lt;&gt;"")),"",IF(NOT(AND(OR(A102="",AND(LEN(A102)=12,ISNUMBER(--A102))),OR(B102="",COUNTIF('2. Proyectos'!$A$5:$A$54,B102)&gt;0),OR(D102="",COUNTIF(Listas!$BI$2:$BI$137,D102)&gt;0),OR(E102="",COUNTIF(Listas!$AR$2:$AR$42,E102)&gt;0),OR(F102="",AND(ISNUMBER(F102),F102&gt;0)),OR(J102="",AND(ISNUMBER(J102),J102&gt;=2018,J102&lt;=2025)),OR(K102="",AND(ISNUMBER(K102),K102&gt;=1,K102&lt;=12)),OR(L102="",COUNTIF(Listas!$H$2:$H$250,L102)&gt;0),OR(N102="",AND(ISNUMBER(N102),N102&gt;0)),OR(O102="",AND(ISNUMBER(O102),O102&gt;=0)),OR(P102="",COUNTIF(Listas!$BC$2:$BC$3,P102)&gt;0),H102&lt;&gt;"Revisar")),"Dato inválido",IF(NOT(AND(A102&lt;&gt;"",B102&lt;&gt;"",C102&lt;&gt;"",E102&lt;&gt;"",J102&lt;&gt;"",K102&lt;&gt;"",L102&lt;&gt;"",N102&lt;&gt;"")),"Incompleta","OK")))</f>
        <v/>
      </c>
    </row>
    <row r="103">
      <c r="A103" s="18" t="n"/>
      <c r="B103" s="6" t="n"/>
      <c r="C103" s="6" t="n"/>
      <c r="D103" s="6" t="n"/>
      <c r="E103" s="6" t="n"/>
      <c r="F103" s="19" t="n"/>
      <c r="G103" s="15">
        <f>IF(F103="","",IF(F103&lt;1,"N1",IF(F103&lt;30,"N2",IF(F103&lt;57.5,"N3","N4"))))</f>
        <v/>
      </c>
      <c r="H103" s="15">
        <f>IF(OR(E103="",G103=""),"",IF(COUNTIFS(MapF6!$A$1:$A$74,E103,MapF6!$B$1:$B$74,G103)&gt;0,"OK","Revisar"))</f>
        <v/>
      </c>
      <c r="I103" s="6" t="n"/>
      <c r="J103" s="18" t="n"/>
      <c r="K103" s="18" t="n"/>
      <c r="L103" s="6" t="n"/>
      <c r="M103" s="15">
        <f>IFERROR(VLOOKUP(L103,Listas!$DK$2:$DL$250,2,FALSE),"")</f>
        <v/>
      </c>
      <c r="N103" s="19" t="n"/>
      <c r="O103" s="20" t="n"/>
      <c r="P103" s="20" t="n"/>
      <c r="Q103" s="6" t="n"/>
      <c r="S103" s="17">
        <f>IF(NOT(OR(A103&lt;&gt;"",B103&lt;&gt;"",C103&lt;&gt;"",D103&lt;&gt;"",E103&lt;&gt;"",F103&lt;&gt;"",I103&lt;&gt;"",J103&lt;&gt;"",K103&lt;&gt;"",L103&lt;&gt;"",N103&lt;&gt;"",O103&lt;&gt;"",P103&lt;&gt;"",Q103&lt;&gt;"")),"",IF(NOT(AND(OR(A103="",AND(LEN(A103)=12,ISNUMBER(--A103))),OR(B103="",COUNTIF('2. Proyectos'!$A$5:$A$54,B103)&gt;0),OR(D103="",COUNTIF(Listas!$BI$2:$BI$137,D103)&gt;0),OR(E103="",COUNTIF(Listas!$AR$2:$AR$42,E103)&gt;0),OR(F103="",AND(ISNUMBER(F103),F103&gt;0)),OR(J103="",AND(ISNUMBER(J103),J103&gt;=2018,J103&lt;=2025)),OR(K103="",AND(ISNUMBER(K103),K103&gt;=1,K103&lt;=12)),OR(L103="",COUNTIF(Listas!$H$2:$H$250,L103)&gt;0),OR(N103="",AND(ISNUMBER(N103),N103&gt;0)),OR(O103="",AND(ISNUMBER(O103),O103&gt;=0)),OR(P103="",COUNTIF(Listas!$BC$2:$BC$3,P103)&gt;0),H103&lt;&gt;"Revisar")),"Dato inválido",IF(NOT(AND(A103&lt;&gt;"",B103&lt;&gt;"",C103&lt;&gt;"",E103&lt;&gt;"",J103&lt;&gt;"",K103&lt;&gt;"",L103&lt;&gt;"",N103&lt;&gt;"")),"Incompleta","OK")))</f>
        <v/>
      </c>
    </row>
    <row r="104">
      <c r="A104" s="13" t="n"/>
      <c r="B104" s="8" t="n"/>
      <c r="C104" s="8" t="n"/>
      <c r="D104" s="8" t="n"/>
      <c r="E104" s="8" t="n"/>
      <c r="F104" s="14" t="n"/>
      <c r="G104" s="15">
        <f>IF(F104="","",IF(F104&lt;1,"N1",IF(F104&lt;30,"N2",IF(F104&lt;57.5,"N3","N4"))))</f>
        <v/>
      </c>
      <c r="H104" s="15">
        <f>IF(OR(E104="",G104=""),"",IF(COUNTIFS(MapF6!$A$1:$A$74,E104,MapF6!$B$1:$B$74,G104)&gt;0,"OK","Revisar"))</f>
        <v/>
      </c>
      <c r="I104" s="8" t="n"/>
      <c r="J104" s="13" t="n"/>
      <c r="K104" s="13" t="n"/>
      <c r="L104" s="8" t="n"/>
      <c r="M104" s="15">
        <f>IFERROR(VLOOKUP(L104,Listas!$DK$2:$DL$250,2,FALSE),"")</f>
        <v/>
      </c>
      <c r="N104" s="14" t="n"/>
      <c r="O104" s="16" t="n"/>
      <c r="P104" s="16" t="n"/>
      <c r="Q104" s="8" t="n"/>
      <c r="S104" s="17">
        <f>IF(NOT(OR(A104&lt;&gt;"",B104&lt;&gt;"",C104&lt;&gt;"",D104&lt;&gt;"",E104&lt;&gt;"",F104&lt;&gt;"",I104&lt;&gt;"",J104&lt;&gt;"",K104&lt;&gt;"",L104&lt;&gt;"",N104&lt;&gt;"",O104&lt;&gt;"",P104&lt;&gt;"",Q104&lt;&gt;"")),"",IF(NOT(AND(OR(A104="",AND(LEN(A104)=12,ISNUMBER(--A104))),OR(B104="",COUNTIF('2. Proyectos'!$A$5:$A$54,B104)&gt;0),OR(D104="",COUNTIF(Listas!$BI$2:$BI$137,D104)&gt;0),OR(E104="",COUNTIF(Listas!$AR$2:$AR$42,E104)&gt;0),OR(F104="",AND(ISNUMBER(F104),F104&gt;0)),OR(J104="",AND(ISNUMBER(J104),J104&gt;=2018,J104&lt;=2025)),OR(K104="",AND(ISNUMBER(K104),K104&gt;=1,K104&lt;=12)),OR(L104="",COUNTIF(Listas!$H$2:$H$250,L104)&gt;0),OR(N104="",AND(ISNUMBER(N104),N104&gt;0)),OR(O104="",AND(ISNUMBER(O104),O104&gt;=0)),OR(P104="",COUNTIF(Listas!$BC$2:$BC$3,P104)&gt;0),H104&lt;&gt;"Revisar")),"Dato inválido",IF(NOT(AND(A104&lt;&gt;"",B104&lt;&gt;"",C104&lt;&gt;"",E104&lt;&gt;"",J104&lt;&gt;"",K104&lt;&gt;"",L104&lt;&gt;"",N104&lt;&gt;"")),"Incompleta","OK")))</f>
        <v/>
      </c>
    </row>
    <row r="105">
      <c r="A105" s="18" t="n"/>
      <c r="B105" s="6" t="n"/>
      <c r="C105" s="6" t="n"/>
      <c r="D105" s="6" t="n"/>
      <c r="E105" s="6" t="n"/>
      <c r="F105" s="19" t="n"/>
      <c r="G105" s="15">
        <f>IF(F105="","",IF(F105&lt;1,"N1",IF(F105&lt;30,"N2",IF(F105&lt;57.5,"N3","N4"))))</f>
        <v/>
      </c>
      <c r="H105" s="15">
        <f>IF(OR(E105="",G105=""),"",IF(COUNTIFS(MapF6!$A$1:$A$74,E105,MapF6!$B$1:$B$74,G105)&gt;0,"OK","Revisar"))</f>
        <v/>
      </c>
      <c r="I105" s="6" t="n"/>
      <c r="J105" s="18" t="n"/>
      <c r="K105" s="18" t="n"/>
      <c r="L105" s="6" t="n"/>
      <c r="M105" s="15">
        <f>IFERROR(VLOOKUP(L105,Listas!$DK$2:$DL$250,2,FALSE),"")</f>
        <v/>
      </c>
      <c r="N105" s="19" t="n"/>
      <c r="O105" s="20" t="n"/>
      <c r="P105" s="20" t="n"/>
      <c r="Q105" s="6" t="n"/>
      <c r="S105" s="17">
        <f>IF(NOT(OR(A105&lt;&gt;"",B105&lt;&gt;"",C105&lt;&gt;"",D105&lt;&gt;"",E105&lt;&gt;"",F105&lt;&gt;"",I105&lt;&gt;"",J105&lt;&gt;"",K105&lt;&gt;"",L105&lt;&gt;"",N105&lt;&gt;"",O105&lt;&gt;"",P105&lt;&gt;"",Q105&lt;&gt;"")),"",IF(NOT(AND(OR(A105="",AND(LEN(A105)=12,ISNUMBER(--A105))),OR(B105="",COUNTIF('2. Proyectos'!$A$5:$A$54,B105)&gt;0),OR(D105="",COUNTIF(Listas!$BI$2:$BI$137,D105)&gt;0),OR(E105="",COUNTIF(Listas!$AR$2:$AR$42,E105)&gt;0),OR(F105="",AND(ISNUMBER(F105),F105&gt;0)),OR(J105="",AND(ISNUMBER(J105),J105&gt;=2018,J105&lt;=2025)),OR(K105="",AND(ISNUMBER(K105),K105&gt;=1,K105&lt;=12)),OR(L105="",COUNTIF(Listas!$H$2:$H$250,L105)&gt;0),OR(N105="",AND(ISNUMBER(N105),N105&gt;0)),OR(O105="",AND(ISNUMBER(O105),O105&gt;=0)),OR(P105="",COUNTIF(Listas!$BC$2:$BC$3,P105)&gt;0),H105&lt;&gt;"Revisar")),"Dato inválido",IF(NOT(AND(A105&lt;&gt;"",B105&lt;&gt;"",C105&lt;&gt;"",E105&lt;&gt;"",J105&lt;&gt;"",K105&lt;&gt;"",L105&lt;&gt;"",N105&lt;&gt;"")),"Incompleta","OK")))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Q4"/>
    <mergeCell ref="E4:I4"/>
    <mergeCell ref="A2:R2"/>
    <mergeCell ref="A4:D4"/>
    <mergeCell ref="J4:P4"/>
    <mergeCell ref="A1:R1"/>
  </mergeCells>
  <conditionalFormatting sqref="S6:S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1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D6:D105" showDropDown="0" showInputMessage="0" showErrorMessage="1" allowBlank="1" errorTitle="Fuera de catálogo" error="Seleccione un valor de la lista." type="list">
      <formula1>=Listas!$BI$2:$BI$137</formula1>
    </dataValidation>
    <dataValidation sqref="E6:E105" showDropDown="0" showInputMessage="0" showErrorMessage="1" allowBlank="1" errorTitle="Fuera de catálogo" error="Seleccione un valor de la lista." type="list">
      <formula1>=Listas!$AR$2:$AR$42</formula1>
    </dataValidation>
    <dataValidation sqref="F6:F105" showDropDown="0" showInputMessage="0" showErrorMessage="1" allowBlank="1" errorTitle="Valor inválido" error="Debe ser un número mayor que cero." type="decimal" operator="greaterThan">
      <formula1>0</formula1>
    </dataValidation>
    <dataValidation sqref="J6:J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K6:K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L6:L105" showDropDown="0" showInputMessage="0" showErrorMessage="1" allowBlank="1" errorTitle="Fuera de catálogo" error="Seleccione un valor de la lista." type="list">
      <formula1>=Listas!$H$2:$H$250</formula1>
    </dataValidation>
    <dataValidation sqref="N6:N105" showDropDown="0" showInputMessage="0" showErrorMessage="1" allowBlank="1" errorTitle="Valor inválido" error="Debe ser un número mayor que cero." type="decimal" operator="greaterThan">
      <formula1>0</formula1>
    </dataValidation>
    <dataValidation sqref="O6:O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P6:P105" showDropDown="0" showInputMessage="0" showErrorMessage="1" allowBlank="1" errorTitle="Fuera de catálogo" error="Seleccione un valor de la lista." type="list">
      <formula1>=Listas!$BC$2:$BC$3</formula1>
    </dataValidation>
    <dataValidation sqref="A6:A105" showDropDown="0" showInputMessage="0" showErrorMessage="1" allowBlank="1" errorTitle="Formato del IUA" error="El IUA de niveles 2, 3 y 4 tiene 12 caracteres numéricos (Circular 029/2018)." type="custom">
      <formula1>=AND(LEN(A6)=12,ISNUMBER(--A6))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5" customWidth="1" min="6" max="6"/>
    <col width="12" customWidth="1" min="7" max="7"/>
    <col width="12" customWidth="1" min="8" max="8"/>
    <col width="24" customWidth="1" min="9" max="9"/>
    <col width="20" customWidth="1" min="10" max="10"/>
    <col width="12" customWidth="1" min="11" max="11"/>
    <col width="15" customWidth="1" min="12" max="12"/>
    <col width="15" customWidth="1" min="13" max="13"/>
    <col width="16" customWidth="1" min="14" max="14"/>
    <col width="12" customWidth="1" min="15" max="15"/>
    <col width="23" customWidth="1" min="16" max="16"/>
    <col width="20" customWidth="1" min="17" max="17"/>
    <col width="25" customWidth="1" min="18" max="18"/>
    <col width="26" customWidth="1" min="19" max="19"/>
    <col width="15" customWidth="1" min="20" max="20"/>
    <col width="16" customWidth="1" min="22" max="22"/>
  </cols>
  <sheetData>
    <row r="1" ht="24" customHeight="1">
      <c r="A1" s="1" t="inlineStr">
        <is>
          <t>F7. Líneas - Apoyos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L4" s="11" t="inlineStr">
        <is>
          <t>INFORMACIÓN DE COMPRA</t>
        </is>
      </c>
      <c r="T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Tensión (kV)</t>
        </is>
      </c>
      <c r="E5" s="7" t="inlineStr">
        <is>
          <t>Nivel de tensión</t>
        </is>
      </c>
      <c r="F5" s="7" t="inlineStr">
        <is>
          <t>Tipo de apoyo</t>
        </is>
      </c>
      <c r="G5" s="7" t="inlineStr">
        <is>
          <t>Altura (m)</t>
        </is>
      </c>
      <c r="H5" s="7" t="inlineStr">
        <is>
          <t>Material</t>
        </is>
      </c>
      <c r="I5" s="7" t="inlineStr">
        <is>
          <t>Tensión de rotura (kg)</t>
        </is>
      </c>
      <c r="J5" s="7" t="inlineStr">
        <is>
          <t>Tipo de estructura</t>
        </is>
      </c>
      <c r="K5" s="7" t="inlineStr">
        <is>
          <t>Ubicación</t>
        </is>
      </c>
      <c r="L5" s="7" t="inlineStr">
        <is>
          <t>Año de compra</t>
        </is>
      </c>
      <c r="M5" s="7" t="inlineStr">
        <is>
          <t>Mes de compra</t>
        </is>
      </c>
      <c r="N5" s="7" t="inlineStr">
        <is>
          <t>País de origen</t>
        </is>
      </c>
      <c r="O5" s="7" t="inlineStr">
        <is>
          <t>Moneda</t>
        </is>
      </c>
      <c r="P5" s="7" t="inlineStr">
        <is>
          <t>Valor de compra (DDP)</t>
        </is>
      </c>
      <c r="Q5" s="7" t="inlineStr">
        <is>
          <t>Cantidad de compra</t>
        </is>
      </c>
      <c r="R5" s="7" t="inlineStr">
        <is>
          <t>Costo instalación (COP)</t>
        </is>
      </c>
      <c r="S5" s="7" t="inlineStr">
        <is>
          <t>Metodología costo instalación</t>
        </is>
      </c>
      <c r="T5" s="7" t="inlineStr">
        <is>
          <t>Observaciones</t>
        </is>
      </c>
      <c r="V5" s="7" t="inlineStr">
        <is>
          <t>Revisión de fila</t>
        </is>
      </c>
    </row>
    <row r="6">
      <c r="A6" s="8" t="n"/>
      <c r="B6" s="8" t="n"/>
      <c r="C6" s="8" t="n"/>
      <c r="D6" s="14" t="n"/>
      <c r="E6" s="15">
        <f>IF(D6="","",IF(D6&lt;1,"N1",IF(D6&lt;30,"N2",IF(D6&lt;57.5,"N3","N4"))))</f>
        <v/>
      </c>
      <c r="F6" s="8" t="n"/>
      <c r="G6" s="21" t="n"/>
      <c r="H6" s="8" t="n"/>
      <c r="I6" s="21" t="n"/>
      <c r="J6" s="8" t="n"/>
      <c r="K6" s="8" t="n"/>
      <c r="L6" s="13" t="n"/>
      <c r="M6" s="13" t="n"/>
      <c r="N6" s="8" t="n"/>
      <c r="O6" s="15">
        <f>IFERROR(VLOOKUP(N6,Listas!$DK$2:$DL$250,2,FALSE),"")</f>
        <v/>
      </c>
      <c r="P6" s="14" t="n"/>
      <c r="Q6" s="14" t="n"/>
      <c r="R6" s="16" t="n"/>
      <c r="S6" s="16" t="n"/>
      <c r="T6" s="8" t="n"/>
      <c r="V6" s="17">
        <f>IF(NOT(OR(A6&lt;&gt;"",B6&lt;&gt;"",C6&lt;&gt;"",D6&lt;&gt;"",F6&lt;&gt;"",G6&lt;&gt;"",H6&lt;&gt;"",I6&lt;&gt;"",J6&lt;&gt;"",K6&lt;&gt;"",L6&lt;&gt;"",M6&lt;&gt;"",N6&lt;&gt;"",P6&lt;&gt;"",Q6&lt;&gt;"",R6&lt;&gt;"",S6&lt;&gt;"",T6&lt;&gt;"")),"",IF(NOT(AND(OR(B6="",COUNTIF('2. Proyectos'!$A$5:$A$54,B6)&gt;0),OR(C6="",COUNTIF(Listas!$CG$2:$CG$50,C6)&gt;0),OR(D6="",AND(ISNUMBER(D6),D6&gt;0)),OR(F6="",COUNTIF(Listas!$Q$2:$Q$4,F6)&gt;0),OR(H6="",COUNTIF(Listas!$T$2:$T$5,H6)&gt;0),OR(J6="",COUNTIF(Listas!$AO$2:$AO$3,J6)&gt;0),OR(K6="",COUNTIF(Listas!$AF$2:$AF$3,K6)&gt;0),OR(L6="",AND(ISNUMBER(L6),L6&gt;=2018,L6&lt;=2025)),OR(M6="",AND(ISNUMBER(M6),M6&gt;=1,M6&lt;=12)),OR(N6="",COUNTIF(Listas!$H$2:$H$250,N6)&gt;0),OR(P6="",AND(ISNUMBER(P6),P6&gt;0)),OR(Q6="",AND(ISNUMBER(Q6),Q6&gt;0)),OR(R6="",AND(ISNUMBER(R6),R6&gt;=0)),OR(S6="",COUNTIF(Listas!$BC$2:$BC$3,S6)&gt;0))),"Dato inválido",IF(NOT(AND(A6&lt;&gt;"",B6&lt;&gt;"",F6&lt;&gt;"",G6&lt;&gt;"",H6&lt;&gt;"",I6&lt;&gt;"",J6&lt;&gt;"",K6&lt;&gt;"",L6&lt;&gt;"",M6&lt;&gt;"",N6&lt;&gt;"",P6&lt;&gt;"")),"Incompleta","OK")))</f>
        <v/>
      </c>
    </row>
    <row r="7">
      <c r="A7" s="6" t="n"/>
      <c r="B7" s="6" t="n"/>
      <c r="C7" s="6" t="n"/>
      <c r="D7" s="19" t="n"/>
      <c r="E7" s="15">
        <f>IF(D7="","",IF(D7&lt;1,"N1",IF(D7&lt;30,"N2",IF(D7&lt;57.5,"N3","N4"))))</f>
        <v/>
      </c>
      <c r="F7" s="6" t="n"/>
      <c r="G7" s="22" t="n"/>
      <c r="H7" s="6" t="n"/>
      <c r="I7" s="22" t="n"/>
      <c r="J7" s="6" t="n"/>
      <c r="K7" s="6" t="n"/>
      <c r="L7" s="18" t="n"/>
      <c r="M7" s="18" t="n"/>
      <c r="N7" s="6" t="n"/>
      <c r="O7" s="15">
        <f>IFERROR(VLOOKUP(N7,Listas!$DK$2:$DL$250,2,FALSE),"")</f>
        <v/>
      </c>
      <c r="P7" s="19" t="n"/>
      <c r="Q7" s="19" t="n"/>
      <c r="R7" s="20" t="n"/>
      <c r="S7" s="20" t="n"/>
      <c r="T7" s="6" t="n"/>
      <c r="V7" s="17">
        <f>IF(NOT(OR(A7&lt;&gt;"",B7&lt;&gt;"",C7&lt;&gt;"",D7&lt;&gt;"",F7&lt;&gt;"",G7&lt;&gt;"",H7&lt;&gt;"",I7&lt;&gt;"",J7&lt;&gt;"",K7&lt;&gt;"",L7&lt;&gt;"",M7&lt;&gt;"",N7&lt;&gt;"",P7&lt;&gt;"",Q7&lt;&gt;"",R7&lt;&gt;"",S7&lt;&gt;"",T7&lt;&gt;"")),"",IF(NOT(AND(OR(B7="",COUNTIF('2. Proyectos'!$A$5:$A$54,B7)&gt;0),OR(C7="",COUNTIF(Listas!$CG$2:$CG$50,C7)&gt;0),OR(D7="",AND(ISNUMBER(D7),D7&gt;0)),OR(F7="",COUNTIF(Listas!$Q$2:$Q$4,F7)&gt;0),OR(H7="",COUNTIF(Listas!$T$2:$T$5,H7)&gt;0),OR(J7="",COUNTIF(Listas!$AO$2:$AO$3,J7)&gt;0),OR(K7="",COUNTIF(Listas!$AF$2:$AF$3,K7)&gt;0),OR(L7="",AND(ISNUMBER(L7),L7&gt;=2018,L7&lt;=2025)),OR(M7="",AND(ISNUMBER(M7),M7&gt;=1,M7&lt;=12)),OR(N7="",COUNTIF(Listas!$H$2:$H$250,N7)&gt;0),OR(P7="",AND(ISNUMBER(P7),P7&gt;0)),OR(Q7="",AND(ISNUMBER(Q7),Q7&gt;0)),OR(R7="",AND(ISNUMBER(R7),R7&gt;=0)),OR(S7="",COUNTIF(Listas!$BC$2:$BC$3,S7)&gt;0))),"Dato inválido",IF(NOT(AND(A7&lt;&gt;"",B7&lt;&gt;"",F7&lt;&gt;"",G7&lt;&gt;"",H7&lt;&gt;"",I7&lt;&gt;"",J7&lt;&gt;"",K7&lt;&gt;"",L7&lt;&gt;"",M7&lt;&gt;"",N7&lt;&gt;"",P7&lt;&gt;"")),"Incompleta","OK")))</f>
        <v/>
      </c>
    </row>
    <row r="8">
      <c r="A8" s="8" t="n"/>
      <c r="B8" s="8" t="n"/>
      <c r="C8" s="8" t="n"/>
      <c r="D8" s="14" t="n"/>
      <c r="E8" s="15">
        <f>IF(D8="","",IF(D8&lt;1,"N1",IF(D8&lt;30,"N2",IF(D8&lt;57.5,"N3","N4"))))</f>
        <v/>
      </c>
      <c r="F8" s="8" t="n"/>
      <c r="G8" s="21" t="n"/>
      <c r="H8" s="8" t="n"/>
      <c r="I8" s="21" t="n"/>
      <c r="J8" s="8" t="n"/>
      <c r="K8" s="8" t="n"/>
      <c r="L8" s="13" t="n"/>
      <c r="M8" s="13" t="n"/>
      <c r="N8" s="8" t="n"/>
      <c r="O8" s="15">
        <f>IFERROR(VLOOKUP(N8,Listas!$DK$2:$DL$250,2,FALSE),"")</f>
        <v/>
      </c>
      <c r="P8" s="14" t="n"/>
      <c r="Q8" s="14" t="n"/>
      <c r="R8" s="16" t="n"/>
      <c r="S8" s="16" t="n"/>
      <c r="T8" s="8" t="n"/>
      <c r="V8" s="17">
        <f>IF(NOT(OR(A8&lt;&gt;"",B8&lt;&gt;"",C8&lt;&gt;"",D8&lt;&gt;"",F8&lt;&gt;"",G8&lt;&gt;"",H8&lt;&gt;"",I8&lt;&gt;"",J8&lt;&gt;"",K8&lt;&gt;"",L8&lt;&gt;"",M8&lt;&gt;"",N8&lt;&gt;"",P8&lt;&gt;"",Q8&lt;&gt;"",R8&lt;&gt;"",S8&lt;&gt;"",T8&lt;&gt;"")),"",IF(NOT(AND(OR(B8="",COUNTIF('2. Proyectos'!$A$5:$A$54,B8)&gt;0),OR(C8="",COUNTIF(Listas!$CG$2:$CG$50,C8)&gt;0),OR(D8="",AND(ISNUMBER(D8),D8&gt;0)),OR(F8="",COUNTIF(Listas!$Q$2:$Q$4,F8)&gt;0),OR(H8="",COUNTIF(Listas!$T$2:$T$5,H8)&gt;0),OR(J8="",COUNTIF(Listas!$AO$2:$AO$3,J8)&gt;0),OR(K8="",COUNTIF(Listas!$AF$2:$AF$3,K8)&gt;0),OR(L8="",AND(ISNUMBER(L8),L8&gt;=2018,L8&lt;=2025)),OR(M8="",AND(ISNUMBER(M8),M8&gt;=1,M8&lt;=12)),OR(N8="",COUNTIF(Listas!$H$2:$H$250,N8)&gt;0),OR(P8="",AND(ISNUMBER(P8),P8&gt;0)),OR(Q8="",AND(ISNUMBER(Q8),Q8&gt;0)),OR(R8="",AND(ISNUMBER(R8),R8&gt;=0)),OR(S8="",COUNTIF(Listas!$BC$2:$BC$3,S8)&gt;0))),"Dato inválido",IF(NOT(AND(A8&lt;&gt;"",B8&lt;&gt;"",F8&lt;&gt;"",G8&lt;&gt;"",H8&lt;&gt;"",I8&lt;&gt;"",J8&lt;&gt;"",K8&lt;&gt;"",L8&lt;&gt;"",M8&lt;&gt;"",N8&lt;&gt;"",P8&lt;&gt;"")),"Incompleta","OK")))</f>
        <v/>
      </c>
    </row>
    <row r="9">
      <c r="A9" s="6" t="n"/>
      <c r="B9" s="6" t="n"/>
      <c r="C9" s="6" t="n"/>
      <c r="D9" s="19" t="n"/>
      <c r="E9" s="15">
        <f>IF(D9="","",IF(D9&lt;1,"N1",IF(D9&lt;30,"N2",IF(D9&lt;57.5,"N3","N4"))))</f>
        <v/>
      </c>
      <c r="F9" s="6" t="n"/>
      <c r="G9" s="22" t="n"/>
      <c r="H9" s="6" t="n"/>
      <c r="I9" s="22" t="n"/>
      <c r="J9" s="6" t="n"/>
      <c r="K9" s="6" t="n"/>
      <c r="L9" s="18" t="n"/>
      <c r="M9" s="18" t="n"/>
      <c r="N9" s="6" t="n"/>
      <c r="O9" s="15">
        <f>IFERROR(VLOOKUP(N9,Listas!$DK$2:$DL$250,2,FALSE),"")</f>
        <v/>
      </c>
      <c r="P9" s="19" t="n"/>
      <c r="Q9" s="19" t="n"/>
      <c r="R9" s="20" t="n"/>
      <c r="S9" s="20" t="n"/>
      <c r="T9" s="6" t="n"/>
      <c r="V9" s="17">
        <f>IF(NOT(OR(A9&lt;&gt;"",B9&lt;&gt;"",C9&lt;&gt;"",D9&lt;&gt;"",F9&lt;&gt;"",G9&lt;&gt;"",H9&lt;&gt;"",I9&lt;&gt;"",J9&lt;&gt;"",K9&lt;&gt;"",L9&lt;&gt;"",M9&lt;&gt;"",N9&lt;&gt;"",P9&lt;&gt;"",Q9&lt;&gt;"",R9&lt;&gt;"",S9&lt;&gt;"",T9&lt;&gt;"")),"",IF(NOT(AND(OR(B9="",COUNTIF('2. Proyectos'!$A$5:$A$54,B9)&gt;0),OR(C9="",COUNTIF(Listas!$CG$2:$CG$50,C9)&gt;0),OR(D9="",AND(ISNUMBER(D9),D9&gt;0)),OR(F9="",COUNTIF(Listas!$Q$2:$Q$4,F9)&gt;0),OR(H9="",COUNTIF(Listas!$T$2:$T$5,H9)&gt;0),OR(J9="",COUNTIF(Listas!$AO$2:$AO$3,J9)&gt;0),OR(K9="",COUNTIF(Listas!$AF$2:$AF$3,K9)&gt;0),OR(L9="",AND(ISNUMBER(L9),L9&gt;=2018,L9&lt;=2025)),OR(M9="",AND(ISNUMBER(M9),M9&gt;=1,M9&lt;=12)),OR(N9="",COUNTIF(Listas!$H$2:$H$250,N9)&gt;0),OR(P9="",AND(ISNUMBER(P9),P9&gt;0)),OR(Q9="",AND(ISNUMBER(Q9),Q9&gt;0)),OR(R9="",AND(ISNUMBER(R9),R9&gt;=0)),OR(S9="",COUNTIF(Listas!$BC$2:$BC$3,S9)&gt;0))),"Dato inválido",IF(NOT(AND(A9&lt;&gt;"",B9&lt;&gt;"",F9&lt;&gt;"",G9&lt;&gt;"",H9&lt;&gt;"",I9&lt;&gt;"",J9&lt;&gt;"",K9&lt;&gt;"",L9&lt;&gt;"",M9&lt;&gt;"",N9&lt;&gt;"",P9&lt;&gt;"")),"Incompleta","OK")))</f>
        <v/>
      </c>
    </row>
    <row r="10">
      <c r="A10" s="8" t="n"/>
      <c r="B10" s="8" t="n"/>
      <c r="C10" s="8" t="n"/>
      <c r="D10" s="14" t="n"/>
      <c r="E10" s="15">
        <f>IF(D10="","",IF(D10&lt;1,"N1",IF(D10&lt;30,"N2",IF(D10&lt;57.5,"N3","N4"))))</f>
        <v/>
      </c>
      <c r="F10" s="8" t="n"/>
      <c r="G10" s="21" t="n"/>
      <c r="H10" s="8" t="n"/>
      <c r="I10" s="21" t="n"/>
      <c r="J10" s="8" t="n"/>
      <c r="K10" s="8" t="n"/>
      <c r="L10" s="13" t="n"/>
      <c r="M10" s="13" t="n"/>
      <c r="N10" s="8" t="n"/>
      <c r="O10" s="15">
        <f>IFERROR(VLOOKUP(N10,Listas!$DK$2:$DL$250,2,FALSE),"")</f>
        <v/>
      </c>
      <c r="P10" s="14" t="n"/>
      <c r="Q10" s="14" t="n"/>
      <c r="R10" s="16" t="n"/>
      <c r="S10" s="16" t="n"/>
      <c r="T10" s="8" t="n"/>
      <c r="V10" s="17">
        <f>IF(NOT(OR(A10&lt;&gt;"",B10&lt;&gt;"",C10&lt;&gt;"",D10&lt;&gt;"",F10&lt;&gt;"",G10&lt;&gt;"",H10&lt;&gt;"",I10&lt;&gt;"",J10&lt;&gt;"",K10&lt;&gt;"",L10&lt;&gt;"",M10&lt;&gt;"",N10&lt;&gt;"",P10&lt;&gt;"",Q10&lt;&gt;"",R10&lt;&gt;"",S10&lt;&gt;"",T10&lt;&gt;"")),"",IF(NOT(AND(OR(B10="",COUNTIF('2. Proyectos'!$A$5:$A$54,B10)&gt;0),OR(C10="",COUNTIF(Listas!$CG$2:$CG$50,C10)&gt;0),OR(D10="",AND(ISNUMBER(D10),D10&gt;0)),OR(F10="",COUNTIF(Listas!$Q$2:$Q$4,F10)&gt;0),OR(H10="",COUNTIF(Listas!$T$2:$T$5,H10)&gt;0),OR(J10="",COUNTIF(Listas!$AO$2:$AO$3,J10)&gt;0),OR(K10="",COUNTIF(Listas!$AF$2:$AF$3,K10)&gt;0),OR(L10="",AND(ISNUMBER(L10),L10&gt;=2018,L10&lt;=2025)),OR(M10="",AND(ISNUMBER(M10),M10&gt;=1,M10&lt;=12)),OR(N10="",COUNTIF(Listas!$H$2:$H$250,N10)&gt;0),OR(P10="",AND(ISNUMBER(P10),P10&gt;0)),OR(Q10="",AND(ISNUMBER(Q10),Q10&gt;0)),OR(R10="",AND(ISNUMBER(R10),R10&gt;=0)),OR(S10="",COUNTIF(Listas!$BC$2:$BC$3,S10)&gt;0))),"Dato inválido",IF(NOT(AND(A10&lt;&gt;"",B10&lt;&gt;"",F10&lt;&gt;"",G10&lt;&gt;"",H10&lt;&gt;"",I10&lt;&gt;"",J10&lt;&gt;"",K10&lt;&gt;"",L10&lt;&gt;"",M10&lt;&gt;"",N10&lt;&gt;"",P10&lt;&gt;"")),"Incompleta","OK")))</f>
        <v/>
      </c>
    </row>
    <row r="11">
      <c r="A11" s="6" t="n"/>
      <c r="B11" s="6" t="n"/>
      <c r="C11" s="6" t="n"/>
      <c r="D11" s="19" t="n"/>
      <c r="E11" s="15">
        <f>IF(D11="","",IF(D11&lt;1,"N1",IF(D11&lt;30,"N2",IF(D11&lt;57.5,"N3","N4"))))</f>
        <v/>
      </c>
      <c r="F11" s="6" t="n"/>
      <c r="G11" s="22" t="n"/>
      <c r="H11" s="6" t="n"/>
      <c r="I11" s="22" t="n"/>
      <c r="J11" s="6" t="n"/>
      <c r="K11" s="6" t="n"/>
      <c r="L11" s="18" t="n"/>
      <c r="M11" s="18" t="n"/>
      <c r="N11" s="6" t="n"/>
      <c r="O11" s="15">
        <f>IFERROR(VLOOKUP(N11,Listas!$DK$2:$DL$250,2,FALSE),"")</f>
        <v/>
      </c>
      <c r="P11" s="19" t="n"/>
      <c r="Q11" s="19" t="n"/>
      <c r="R11" s="20" t="n"/>
      <c r="S11" s="20" t="n"/>
      <c r="T11" s="6" t="n"/>
      <c r="V11" s="17">
        <f>IF(NOT(OR(A11&lt;&gt;"",B11&lt;&gt;"",C11&lt;&gt;"",D11&lt;&gt;"",F11&lt;&gt;"",G11&lt;&gt;"",H11&lt;&gt;"",I11&lt;&gt;"",J11&lt;&gt;"",K11&lt;&gt;"",L11&lt;&gt;"",M11&lt;&gt;"",N11&lt;&gt;"",P11&lt;&gt;"",Q11&lt;&gt;"",R11&lt;&gt;"",S11&lt;&gt;"",T11&lt;&gt;"")),"",IF(NOT(AND(OR(B11="",COUNTIF('2. Proyectos'!$A$5:$A$54,B11)&gt;0),OR(C11="",COUNTIF(Listas!$CG$2:$CG$50,C11)&gt;0),OR(D11="",AND(ISNUMBER(D11),D11&gt;0)),OR(F11="",COUNTIF(Listas!$Q$2:$Q$4,F11)&gt;0),OR(H11="",COUNTIF(Listas!$T$2:$T$5,H11)&gt;0),OR(J11="",COUNTIF(Listas!$AO$2:$AO$3,J11)&gt;0),OR(K11="",COUNTIF(Listas!$AF$2:$AF$3,K11)&gt;0),OR(L11="",AND(ISNUMBER(L11),L11&gt;=2018,L11&lt;=2025)),OR(M11="",AND(ISNUMBER(M11),M11&gt;=1,M11&lt;=12)),OR(N11="",COUNTIF(Listas!$H$2:$H$250,N11)&gt;0),OR(P11="",AND(ISNUMBER(P11),P11&gt;0)),OR(Q11="",AND(ISNUMBER(Q11),Q11&gt;0)),OR(R11="",AND(ISNUMBER(R11),R11&gt;=0)),OR(S11="",COUNTIF(Listas!$BC$2:$BC$3,S11)&gt;0))),"Dato inválido",IF(NOT(AND(A11&lt;&gt;"",B11&lt;&gt;"",F11&lt;&gt;"",G11&lt;&gt;"",H11&lt;&gt;"",I11&lt;&gt;"",J11&lt;&gt;"",K11&lt;&gt;"",L11&lt;&gt;"",M11&lt;&gt;"",N11&lt;&gt;"",P11&lt;&gt;"")),"Incompleta","OK")))</f>
        <v/>
      </c>
    </row>
    <row r="12">
      <c r="A12" s="8" t="n"/>
      <c r="B12" s="8" t="n"/>
      <c r="C12" s="8" t="n"/>
      <c r="D12" s="14" t="n"/>
      <c r="E12" s="15">
        <f>IF(D12="","",IF(D12&lt;1,"N1",IF(D12&lt;30,"N2",IF(D12&lt;57.5,"N3","N4"))))</f>
        <v/>
      </c>
      <c r="F12" s="8" t="n"/>
      <c r="G12" s="21" t="n"/>
      <c r="H12" s="8" t="n"/>
      <c r="I12" s="21" t="n"/>
      <c r="J12" s="8" t="n"/>
      <c r="K12" s="8" t="n"/>
      <c r="L12" s="13" t="n"/>
      <c r="M12" s="13" t="n"/>
      <c r="N12" s="8" t="n"/>
      <c r="O12" s="15">
        <f>IFERROR(VLOOKUP(N12,Listas!$DK$2:$DL$250,2,FALSE),"")</f>
        <v/>
      </c>
      <c r="P12" s="14" t="n"/>
      <c r="Q12" s="14" t="n"/>
      <c r="R12" s="16" t="n"/>
      <c r="S12" s="16" t="n"/>
      <c r="T12" s="8" t="n"/>
      <c r="V12" s="17">
        <f>IF(NOT(OR(A12&lt;&gt;"",B12&lt;&gt;"",C12&lt;&gt;"",D12&lt;&gt;"",F12&lt;&gt;"",G12&lt;&gt;"",H12&lt;&gt;"",I12&lt;&gt;"",J12&lt;&gt;"",K12&lt;&gt;"",L12&lt;&gt;"",M12&lt;&gt;"",N12&lt;&gt;"",P12&lt;&gt;"",Q12&lt;&gt;"",R12&lt;&gt;"",S12&lt;&gt;"",T12&lt;&gt;"")),"",IF(NOT(AND(OR(B12="",COUNTIF('2. Proyectos'!$A$5:$A$54,B12)&gt;0),OR(C12="",COUNTIF(Listas!$CG$2:$CG$50,C12)&gt;0),OR(D12="",AND(ISNUMBER(D12),D12&gt;0)),OR(F12="",COUNTIF(Listas!$Q$2:$Q$4,F12)&gt;0),OR(H12="",COUNTIF(Listas!$T$2:$T$5,H12)&gt;0),OR(J12="",COUNTIF(Listas!$AO$2:$AO$3,J12)&gt;0),OR(K12="",COUNTIF(Listas!$AF$2:$AF$3,K12)&gt;0),OR(L12="",AND(ISNUMBER(L12),L12&gt;=2018,L12&lt;=2025)),OR(M12="",AND(ISNUMBER(M12),M12&gt;=1,M12&lt;=12)),OR(N12="",COUNTIF(Listas!$H$2:$H$250,N12)&gt;0),OR(P12="",AND(ISNUMBER(P12),P12&gt;0)),OR(Q12="",AND(ISNUMBER(Q12),Q12&gt;0)),OR(R12="",AND(ISNUMBER(R12),R12&gt;=0)),OR(S12="",COUNTIF(Listas!$BC$2:$BC$3,S12)&gt;0))),"Dato inválido",IF(NOT(AND(A12&lt;&gt;"",B12&lt;&gt;"",F12&lt;&gt;"",G12&lt;&gt;"",H12&lt;&gt;"",I12&lt;&gt;"",J12&lt;&gt;"",K12&lt;&gt;"",L12&lt;&gt;"",M12&lt;&gt;"",N12&lt;&gt;"",P12&lt;&gt;"")),"Incompleta","OK")))</f>
        <v/>
      </c>
    </row>
    <row r="13">
      <c r="A13" s="6" t="n"/>
      <c r="B13" s="6" t="n"/>
      <c r="C13" s="6" t="n"/>
      <c r="D13" s="19" t="n"/>
      <c r="E13" s="15">
        <f>IF(D13="","",IF(D13&lt;1,"N1",IF(D13&lt;30,"N2",IF(D13&lt;57.5,"N3","N4"))))</f>
        <v/>
      </c>
      <c r="F13" s="6" t="n"/>
      <c r="G13" s="22" t="n"/>
      <c r="H13" s="6" t="n"/>
      <c r="I13" s="22" t="n"/>
      <c r="J13" s="6" t="n"/>
      <c r="K13" s="6" t="n"/>
      <c r="L13" s="18" t="n"/>
      <c r="M13" s="18" t="n"/>
      <c r="N13" s="6" t="n"/>
      <c r="O13" s="15">
        <f>IFERROR(VLOOKUP(N13,Listas!$DK$2:$DL$250,2,FALSE),"")</f>
        <v/>
      </c>
      <c r="P13" s="19" t="n"/>
      <c r="Q13" s="19" t="n"/>
      <c r="R13" s="20" t="n"/>
      <c r="S13" s="20" t="n"/>
      <c r="T13" s="6" t="n"/>
      <c r="V13" s="17">
        <f>IF(NOT(OR(A13&lt;&gt;"",B13&lt;&gt;"",C13&lt;&gt;"",D13&lt;&gt;"",F13&lt;&gt;"",G13&lt;&gt;"",H13&lt;&gt;"",I13&lt;&gt;"",J13&lt;&gt;"",K13&lt;&gt;"",L13&lt;&gt;"",M13&lt;&gt;"",N13&lt;&gt;"",P13&lt;&gt;"",Q13&lt;&gt;"",R13&lt;&gt;"",S13&lt;&gt;"",T13&lt;&gt;"")),"",IF(NOT(AND(OR(B13="",COUNTIF('2. Proyectos'!$A$5:$A$54,B13)&gt;0),OR(C13="",COUNTIF(Listas!$CG$2:$CG$50,C13)&gt;0),OR(D13="",AND(ISNUMBER(D13),D13&gt;0)),OR(F13="",COUNTIF(Listas!$Q$2:$Q$4,F13)&gt;0),OR(H13="",COUNTIF(Listas!$T$2:$T$5,H13)&gt;0),OR(J13="",COUNTIF(Listas!$AO$2:$AO$3,J13)&gt;0),OR(K13="",COUNTIF(Listas!$AF$2:$AF$3,K13)&gt;0),OR(L13="",AND(ISNUMBER(L13),L13&gt;=2018,L13&lt;=2025)),OR(M13="",AND(ISNUMBER(M13),M13&gt;=1,M13&lt;=12)),OR(N13="",COUNTIF(Listas!$H$2:$H$250,N13)&gt;0),OR(P13="",AND(ISNUMBER(P13),P13&gt;0)),OR(Q13="",AND(ISNUMBER(Q13),Q13&gt;0)),OR(R13="",AND(ISNUMBER(R13),R13&gt;=0)),OR(S13="",COUNTIF(Listas!$BC$2:$BC$3,S13)&gt;0))),"Dato inválido",IF(NOT(AND(A13&lt;&gt;"",B13&lt;&gt;"",F13&lt;&gt;"",G13&lt;&gt;"",H13&lt;&gt;"",I13&lt;&gt;"",J13&lt;&gt;"",K13&lt;&gt;"",L13&lt;&gt;"",M13&lt;&gt;"",N13&lt;&gt;"",P13&lt;&gt;"")),"Incompleta","OK")))</f>
        <v/>
      </c>
    </row>
    <row r="14">
      <c r="A14" s="8" t="n"/>
      <c r="B14" s="8" t="n"/>
      <c r="C14" s="8" t="n"/>
      <c r="D14" s="14" t="n"/>
      <c r="E14" s="15">
        <f>IF(D14="","",IF(D14&lt;1,"N1",IF(D14&lt;30,"N2",IF(D14&lt;57.5,"N3","N4"))))</f>
        <v/>
      </c>
      <c r="F14" s="8" t="n"/>
      <c r="G14" s="21" t="n"/>
      <c r="H14" s="8" t="n"/>
      <c r="I14" s="21" t="n"/>
      <c r="J14" s="8" t="n"/>
      <c r="K14" s="8" t="n"/>
      <c r="L14" s="13" t="n"/>
      <c r="M14" s="13" t="n"/>
      <c r="N14" s="8" t="n"/>
      <c r="O14" s="15">
        <f>IFERROR(VLOOKUP(N14,Listas!$DK$2:$DL$250,2,FALSE),"")</f>
        <v/>
      </c>
      <c r="P14" s="14" t="n"/>
      <c r="Q14" s="14" t="n"/>
      <c r="R14" s="16" t="n"/>
      <c r="S14" s="16" t="n"/>
      <c r="T14" s="8" t="n"/>
      <c r="V14" s="17">
        <f>IF(NOT(OR(A14&lt;&gt;"",B14&lt;&gt;"",C14&lt;&gt;"",D14&lt;&gt;"",F14&lt;&gt;"",G14&lt;&gt;"",H14&lt;&gt;"",I14&lt;&gt;"",J14&lt;&gt;"",K14&lt;&gt;"",L14&lt;&gt;"",M14&lt;&gt;"",N14&lt;&gt;"",P14&lt;&gt;"",Q14&lt;&gt;"",R14&lt;&gt;"",S14&lt;&gt;"",T14&lt;&gt;"")),"",IF(NOT(AND(OR(B14="",COUNTIF('2. Proyectos'!$A$5:$A$54,B14)&gt;0),OR(C14="",COUNTIF(Listas!$CG$2:$CG$50,C14)&gt;0),OR(D14="",AND(ISNUMBER(D14),D14&gt;0)),OR(F14="",COUNTIF(Listas!$Q$2:$Q$4,F14)&gt;0),OR(H14="",COUNTIF(Listas!$T$2:$T$5,H14)&gt;0),OR(J14="",COUNTIF(Listas!$AO$2:$AO$3,J14)&gt;0),OR(K14="",COUNTIF(Listas!$AF$2:$AF$3,K14)&gt;0),OR(L14="",AND(ISNUMBER(L14),L14&gt;=2018,L14&lt;=2025)),OR(M14="",AND(ISNUMBER(M14),M14&gt;=1,M14&lt;=12)),OR(N14="",COUNTIF(Listas!$H$2:$H$250,N14)&gt;0),OR(P14="",AND(ISNUMBER(P14),P14&gt;0)),OR(Q14="",AND(ISNUMBER(Q14),Q14&gt;0)),OR(R14="",AND(ISNUMBER(R14),R14&gt;=0)),OR(S14="",COUNTIF(Listas!$BC$2:$BC$3,S14)&gt;0))),"Dato inválido",IF(NOT(AND(A14&lt;&gt;"",B14&lt;&gt;"",F14&lt;&gt;"",G14&lt;&gt;"",H14&lt;&gt;"",I14&lt;&gt;"",J14&lt;&gt;"",K14&lt;&gt;"",L14&lt;&gt;"",M14&lt;&gt;"",N14&lt;&gt;"",P14&lt;&gt;"")),"Incompleta","OK")))</f>
        <v/>
      </c>
    </row>
    <row r="15">
      <c r="A15" s="6" t="n"/>
      <c r="B15" s="6" t="n"/>
      <c r="C15" s="6" t="n"/>
      <c r="D15" s="19" t="n"/>
      <c r="E15" s="15">
        <f>IF(D15="","",IF(D15&lt;1,"N1",IF(D15&lt;30,"N2",IF(D15&lt;57.5,"N3","N4"))))</f>
        <v/>
      </c>
      <c r="F15" s="6" t="n"/>
      <c r="G15" s="22" t="n"/>
      <c r="H15" s="6" t="n"/>
      <c r="I15" s="22" t="n"/>
      <c r="J15" s="6" t="n"/>
      <c r="K15" s="6" t="n"/>
      <c r="L15" s="18" t="n"/>
      <c r="M15" s="18" t="n"/>
      <c r="N15" s="6" t="n"/>
      <c r="O15" s="15">
        <f>IFERROR(VLOOKUP(N15,Listas!$DK$2:$DL$250,2,FALSE),"")</f>
        <v/>
      </c>
      <c r="P15" s="19" t="n"/>
      <c r="Q15" s="19" t="n"/>
      <c r="R15" s="20" t="n"/>
      <c r="S15" s="20" t="n"/>
      <c r="T15" s="6" t="n"/>
      <c r="V15" s="17">
        <f>IF(NOT(OR(A15&lt;&gt;"",B15&lt;&gt;"",C15&lt;&gt;"",D15&lt;&gt;"",F15&lt;&gt;"",G15&lt;&gt;"",H15&lt;&gt;"",I15&lt;&gt;"",J15&lt;&gt;"",K15&lt;&gt;"",L15&lt;&gt;"",M15&lt;&gt;"",N15&lt;&gt;"",P15&lt;&gt;"",Q15&lt;&gt;"",R15&lt;&gt;"",S15&lt;&gt;"",T15&lt;&gt;"")),"",IF(NOT(AND(OR(B15="",COUNTIF('2. Proyectos'!$A$5:$A$54,B15)&gt;0),OR(C15="",COUNTIF(Listas!$CG$2:$CG$50,C15)&gt;0),OR(D15="",AND(ISNUMBER(D15),D15&gt;0)),OR(F15="",COUNTIF(Listas!$Q$2:$Q$4,F15)&gt;0),OR(H15="",COUNTIF(Listas!$T$2:$T$5,H15)&gt;0),OR(J15="",COUNTIF(Listas!$AO$2:$AO$3,J15)&gt;0),OR(K15="",COUNTIF(Listas!$AF$2:$AF$3,K15)&gt;0),OR(L15="",AND(ISNUMBER(L15),L15&gt;=2018,L15&lt;=2025)),OR(M15="",AND(ISNUMBER(M15),M15&gt;=1,M15&lt;=12)),OR(N15="",COUNTIF(Listas!$H$2:$H$250,N15)&gt;0),OR(P15="",AND(ISNUMBER(P15),P15&gt;0)),OR(Q15="",AND(ISNUMBER(Q15),Q15&gt;0)),OR(R15="",AND(ISNUMBER(R15),R15&gt;=0)),OR(S15="",COUNTIF(Listas!$BC$2:$BC$3,S15)&gt;0))),"Dato inválido",IF(NOT(AND(A15&lt;&gt;"",B15&lt;&gt;"",F15&lt;&gt;"",G15&lt;&gt;"",H15&lt;&gt;"",I15&lt;&gt;"",J15&lt;&gt;"",K15&lt;&gt;"",L15&lt;&gt;"",M15&lt;&gt;"",N15&lt;&gt;"",P15&lt;&gt;"")),"Incompleta","OK")))</f>
        <v/>
      </c>
    </row>
    <row r="16">
      <c r="A16" s="8" t="n"/>
      <c r="B16" s="8" t="n"/>
      <c r="C16" s="8" t="n"/>
      <c r="D16" s="14" t="n"/>
      <c r="E16" s="15">
        <f>IF(D16="","",IF(D16&lt;1,"N1",IF(D16&lt;30,"N2",IF(D16&lt;57.5,"N3","N4"))))</f>
        <v/>
      </c>
      <c r="F16" s="8" t="n"/>
      <c r="G16" s="21" t="n"/>
      <c r="H16" s="8" t="n"/>
      <c r="I16" s="21" t="n"/>
      <c r="J16" s="8" t="n"/>
      <c r="K16" s="8" t="n"/>
      <c r="L16" s="13" t="n"/>
      <c r="M16" s="13" t="n"/>
      <c r="N16" s="8" t="n"/>
      <c r="O16" s="15">
        <f>IFERROR(VLOOKUP(N16,Listas!$DK$2:$DL$250,2,FALSE),"")</f>
        <v/>
      </c>
      <c r="P16" s="14" t="n"/>
      <c r="Q16" s="14" t="n"/>
      <c r="R16" s="16" t="n"/>
      <c r="S16" s="16" t="n"/>
      <c r="T16" s="8" t="n"/>
      <c r="V16" s="17">
        <f>IF(NOT(OR(A16&lt;&gt;"",B16&lt;&gt;"",C16&lt;&gt;"",D16&lt;&gt;"",F16&lt;&gt;"",G16&lt;&gt;"",H16&lt;&gt;"",I16&lt;&gt;"",J16&lt;&gt;"",K16&lt;&gt;"",L16&lt;&gt;"",M16&lt;&gt;"",N16&lt;&gt;"",P16&lt;&gt;"",Q16&lt;&gt;"",R16&lt;&gt;"",S16&lt;&gt;"",T16&lt;&gt;"")),"",IF(NOT(AND(OR(B16="",COUNTIF('2. Proyectos'!$A$5:$A$54,B16)&gt;0),OR(C16="",COUNTIF(Listas!$CG$2:$CG$50,C16)&gt;0),OR(D16="",AND(ISNUMBER(D16),D16&gt;0)),OR(F16="",COUNTIF(Listas!$Q$2:$Q$4,F16)&gt;0),OR(H16="",COUNTIF(Listas!$T$2:$T$5,H16)&gt;0),OR(J16="",COUNTIF(Listas!$AO$2:$AO$3,J16)&gt;0),OR(K16="",COUNTIF(Listas!$AF$2:$AF$3,K16)&gt;0),OR(L16="",AND(ISNUMBER(L16),L16&gt;=2018,L16&lt;=2025)),OR(M16="",AND(ISNUMBER(M16),M16&gt;=1,M16&lt;=12)),OR(N16="",COUNTIF(Listas!$H$2:$H$250,N16)&gt;0),OR(P16="",AND(ISNUMBER(P16),P16&gt;0)),OR(Q16="",AND(ISNUMBER(Q16),Q16&gt;0)),OR(R16="",AND(ISNUMBER(R16),R16&gt;=0)),OR(S16="",COUNTIF(Listas!$BC$2:$BC$3,S16)&gt;0))),"Dato inválido",IF(NOT(AND(A16&lt;&gt;"",B16&lt;&gt;"",F16&lt;&gt;"",G16&lt;&gt;"",H16&lt;&gt;"",I16&lt;&gt;"",J16&lt;&gt;"",K16&lt;&gt;"",L16&lt;&gt;"",M16&lt;&gt;"",N16&lt;&gt;"",P16&lt;&gt;"")),"Incompleta","OK")))</f>
        <v/>
      </c>
    </row>
    <row r="17">
      <c r="A17" s="6" t="n"/>
      <c r="B17" s="6" t="n"/>
      <c r="C17" s="6" t="n"/>
      <c r="D17" s="19" t="n"/>
      <c r="E17" s="15">
        <f>IF(D17="","",IF(D17&lt;1,"N1",IF(D17&lt;30,"N2",IF(D17&lt;57.5,"N3","N4"))))</f>
        <v/>
      </c>
      <c r="F17" s="6" t="n"/>
      <c r="G17" s="22" t="n"/>
      <c r="H17" s="6" t="n"/>
      <c r="I17" s="22" t="n"/>
      <c r="J17" s="6" t="n"/>
      <c r="K17" s="6" t="n"/>
      <c r="L17" s="18" t="n"/>
      <c r="M17" s="18" t="n"/>
      <c r="N17" s="6" t="n"/>
      <c r="O17" s="15">
        <f>IFERROR(VLOOKUP(N17,Listas!$DK$2:$DL$250,2,FALSE),"")</f>
        <v/>
      </c>
      <c r="P17" s="19" t="n"/>
      <c r="Q17" s="19" t="n"/>
      <c r="R17" s="20" t="n"/>
      <c r="S17" s="20" t="n"/>
      <c r="T17" s="6" t="n"/>
      <c r="V17" s="17">
        <f>IF(NOT(OR(A17&lt;&gt;"",B17&lt;&gt;"",C17&lt;&gt;"",D17&lt;&gt;"",F17&lt;&gt;"",G17&lt;&gt;"",H17&lt;&gt;"",I17&lt;&gt;"",J17&lt;&gt;"",K17&lt;&gt;"",L17&lt;&gt;"",M17&lt;&gt;"",N17&lt;&gt;"",P17&lt;&gt;"",Q17&lt;&gt;"",R17&lt;&gt;"",S17&lt;&gt;"",T17&lt;&gt;"")),"",IF(NOT(AND(OR(B17="",COUNTIF('2. Proyectos'!$A$5:$A$54,B17)&gt;0),OR(C17="",COUNTIF(Listas!$CG$2:$CG$50,C17)&gt;0),OR(D17="",AND(ISNUMBER(D17),D17&gt;0)),OR(F17="",COUNTIF(Listas!$Q$2:$Q$4,F17)&gt;0),OR(H17="",COUNTIF(Listas!$T$2:$T$5,H17)&gt;0),OR(J17="",COUNTIF(Listas!$AO$2:$AO$3,J17)&gt;0),OR(K17="",COUNTIF(Listas!$AF$2:$AF$3,K17)&gt;0),OR(L17="",AND(ISNUMBER(L17),L17&gt;=2018,L17&lt;=2025)),OR(M17="",AND(ISNUMBER(M17),M17&gt;=1,M17&lt;=12)),OR(N17="",COUNTIF(Listas!$H$2:$H$250,N17)&gt;0),OR(P17="",AND(ISNUMBER(P17),P17&gt;0)),OR(Q17="",AND(ISNUMBER(Q17),Q17&gt;0)),OR(R17="",AND(ISNUMBER(R17),R17&gt;=0)),OR(S17="",COUNTIF(Listas!$BC$2:$BC$3,S17)&gt;0))),"Dato inválido",IF(NOT(AND(A17&lt;&gt;"",B17&lt;&gt;"",F17&lt;&gt;"",G17&lt;&gt;"",H17&lt;&gt;"",I17&lt;&gt;"",J17&lt;&gt;"",K17&lt;&gt;"",L17&lt;&gt;"",M17&lt;&gt;"",N17&lt;&gt;"",P17&lt;&gt;"")),"Incompleta","OK")))</f>
        <v/>
      </c>
    </row>
    <row r="18">
      <c r="A18" s="8" t="n"/>
      <c r="B18" s="8" t="n"/>
      <c r="C18" s="8" t="n"/>
      <c r="D18" s="14" t="n"/>
      <c r="E18" s="15">
        <f>IF(D18="","",IF(D18&lt;1,"N1",IF(D18&lt;30,"N2",IF(D18&lt;57.5,"N3","N4"))))</f>
        <v/>
      </c>
      <c r="F18" s="8" t="n"/>
      <c r="G18" s="21" t="n"/>
      <c r="H18" s="8" t="n"/>
      <c r="I18" s="21" t="n"/>
      <c r="J18" s="8" t="n"/>
      <c r="K18" s="8" t="n"/>
      <c r="L18" s="13" t="n"/>
      <c r="M18" s="13" t="n"/>
      <c r="N18" s="8" t="n"/>
      <c r="O18" s="15">
        <f>IFERROR(VLOOKUP(N18,Listas!$DK$2:$DL$250,2,FALSE),"")</f>
        <v/>
      </c>
      <c r="P18" s="14" t="n"/>
      <c r="Q18" s="14" t="n"/>
      <c r="R18" s="16" t="n"/>
      <c r="S18" s="16" t="n"/>
      <c r="T18" s="8" t="n"/>
      <c r="V18" s="17">
        <f>IF(NOT(OR(A18&lt;&gt;"",B18&lt;&gt;"",C18&lt;&gt;"",D18&lt;&gt;"",F18&lt;&gt;"",G18&lt;&gt;"",H18&lt;&gt;"",I18&lt;&gt;"",J18&lt;&gt;"",K18&lt;&gt;"",L18&lt;&gt;"",M18&lt;&gt;"",N18&lt;&gt;"",P18&lt;&gt;"",Q18&lt;&gt;"",R18&lt;&gt;"",S18&lt;&gt;"",T18&lt;&gt;"")),"",IF(NOT(AND(OR(B18="",COUNTIF('2. Proyectos'!$A$5:$A$54,B18)&gt;0),OR(C18="",COUNTIF(Listas!$CG$2:$CG$50,C18)&gt;0),OR(D18="",AND(ISNUMBER(D18),D18&gt;0)),OR(F18="",COUNTIF(Listas!$Q$2:$Q$4,F18)&gt;0),OR(H18="",COUNTIF(Listas!$T$2:$T$5,H18)&gt;0),OR(J18="",COUNTIF(Listas!$AO$2:$AO$3,J18)&gt;0),OR(K18="",COUNTIF(Listas!$AF$2:$AF$3,K18)&gt;0),OR(L18="",AND(ISNUMBER(L18),L18&gt;=2018,L18&lt;=2025)),OR(M18="",AND(ISNUMBER(M18),M18&gt;=1,M18&lt;=12)),OR(N18="",COUNTIF(Listas!$H$2:$H$250,N18)&gt;0),OR(P18="",AND(ISNUMBER(P18),P18&gt;0)),OR(Q18="",AND(ISNUMBER(Q18),Q18&gt;0)),OR(R18="",AND(ISNUMBER(R18),R18&gt;=0)),OR(S18="",COUNTIF(Listas!$BC$2:$BC$3,S18)&gt;0))),"Dato inválido",IF(NOT(AND(A18&lt;&gt;"",B18&lt;&gt;"",F18&lt;&gt;"",G18&lt;&gt;"",H18&lt;&gt;"",I18&lt;&gt;"",J18&lt;&gt;"",K18&lt;&gt;"",L18&lt;&gt;"",M18&lt;&gt;"",N18&lt;&gt;"",P18&lt;&gt;"")),"Incompleta","OK")))</f>
        <v/>
      </c>
    </row>
    <row r="19">
      <c r="A19" s="6" t="n"/>
      <c r="B19" s="6" t="n"/>
      <c r="C19" s="6" t="n"/>
      <c r="D19" s="19" t="n"/>
      <c r="E19" s="15">
        <f>IF(D19="","",IF(D19&lt;1,"N1",IF(D19&lt;30,"N2",IF(D19&lt;57.5,"N3","N4"))))</f>
        <v/>
      </c>
      <c r="F19" s="6" t="n"/>
      <c r="G19" s="22" t="n"/>
      <c r="H19" s="6" t="n"/>
      <c r="I19" s="22" t="n"/>
      <c r="J19" s="6" t="n"/>
      <c r="K19" s="6" t="n"/>
      <c r="L19" s="18" t="n"/>
      <c r="M19" s="18" t="n"/>
      <c r="N19" s="6" t="n"/>
      <c r="O19" s="15">
        <f>IFERROR(VLOOKUP(N19,Listas!$DK$2:$DL$250,2,FALSE),"")</f>
        <v/>
      </c>
      <c r="P19" s="19" t="n"/>
      <c r="Q19" s="19" t="n"/>
      <c r="R19" s="20" t="n"/>
      <c r="S19" s="20" t="n"/>
      <c r="T19" s="6" t="n"/>
      <c r="V19" s="17">
        <f>IF(NOT(OR(A19&lt;&gt;"",B19&lt;&gt;"",C19&lt;&gt;"",D19&lt;&gt;"",F19&lt;&gt;"",G19&lt;&gt;"",H19&lt;&gt;"",I19&lt;&gt;"",J19&lt;&gt;"",K19&lt;&gt;"",L19&lt;&gt;"",M19&lt;&gt;"",N19&lt;&gt;"",P19&lt;&gt;"",Q19&lt;&gt;"",R19&lt;&gt;"",S19&lt;&gt;"",T19&lt;&gt;"")),"",IF(NOT(AND(OR(B19="",COUNTIF('2. Proyectos'!$A$5:$A$54,B19)&gt;0),OR(C19="",COUNTIF(Listas!$CG$2:$CG$50,C19)&gt;0),OR(D19="",AND(ISNUMBER(D19),D19&gt;0)),OR(F19="",COUNTIF(Listas!$Q$2:$Q$4,F19)&gt;0),OR(H19="",COUNTIF(Listas!$T$2:$T$5,H19)&gt;0),OR(J19="",COUNTIF(Listas!$AO$2:$AO$3,J19)&gt;0),OR(K19="",COUNTIF(Listas!$AF$2:$AF$3,K19)&gt;0),OR(L19="",AND(ISNUMBER(L19),L19&gt;=2018,L19&lt;=2025)),OR(M19="",AND(ISNUMBER(M19),M19&gt;=1,M19&lt;=12)),OR(N19="",COUNTIF(Listas!$H$2:$H$250,N19)&gt;0),OR(P19="",AND(ISNUMBER(P19),P19&gt;0)),OR(Q19="",AND(ISNUMBER(Q19),Q19&gt;0)),OR(R19="",AND(ISNUMBER(R19),R19&gt;=0)),OR(S19="",COUNTIF(Listas!$BC$2:$BC$3,S19)&gt;0))),"Dato inválido",IF(NOT(AND(A19&lt;&gt;"",B19&lt;&gt;"",F19&lt;&gt;"",G19&lt;&gt;"",H19&lt;&gt;"",I19&lt;&gt;"",J19&lt;&gt;"",K19&lt;&gt;"",L19&lt;&gt;"",M19&lt;&gt;"",N19&lt;&gt;"",P19&lt;&gt;"")),"Incompleta","OK")))</f>
        <v/>
      </c>
    </row>
    <row r="20">
      <c r="A20" s="8" t="n"/>
      <c r="B20" s="8" t="n"/>
      <c r="C20" s="8" t="n"/>
      <c r="D20" s="14" t="n"/>
      <c r="E20" s="15">
        <f>IF(D20="","",IF(D20&lt;1,"N1",IF(D20&lt;30,"N2",IF(D20&lt;57.5,"N3","N4"))))</f>
        <v/>
      </c>
      <c r="F20" s="8" t="n"/>
      <c r="G20" s="21" t="n"/>
      <c r="H20" s="8" t="n"/>
      <c r="I20" s="21" t="n"/>
      <c r="J20" s="8" t="n"/>
      <c r="K20" s="8" t="n"/>
      <c r="L20" s="13" t="n"/>
      <c r="M20" s="13" t="n"/>
      <c r="N20" s="8" t="n"/>
      <c r="O20" s="15">
        <f>IFERROR(VLOOKUP(N20,Listas!$DK$2:$DL$250,2,FALSE),"")</f>
        <v/>
      </c>
      <c r="P20" s="14" t="n"/>
      <c r="Q20" s="14" t="n"/>
      <c r="R20" s="16" t="n"/>
      <c r="S20" s="16" t="n"/>
      <c r="T20" s="8" t="n"/>
      <c r="V20" s="17">
        <f>IF(NOT(OR(A20&lt;&gt;"",B20&lt;&gt;"",C20&lt;&gt;"",D20&lt;&gt;"",F20&lt;&gt;"",G20&lt;&gt;"",H20&lt;&gt;"",I20&lt;&gt;"",J20&lt;&gt;"",K20&lt;&gt;"",L20&lt;&gt;"",M20&lt;&gt;"",N20&lt;&gt;"",P20&lt;&gt;"",Q20&lt;&gt;"",R20&lt;&gt;"",S20&lt;&gt;"",T20&lt;&gt;"")),"",IF(NOT(AND(OR(B20="",COUNTIF('2. Proyectos'!$A$5:$A$54,B20)&gt;0),OR(C20="",COUNTIF(Listas!$CG$2:$CG$50,C20)&gt;0),OR(D20="",AND(ISNUMBER(D20),D20&gt;0)),OR(F20="",COUNTIF(Listas!$Q$2:$Q$4,F20)&gt;0),OR(H20="",COUNTIF(Listas!$T$2:$T$5,H20)&gt;0),OR(J20="",COUNTIF(Listas!$AO$2:$AO$3,J20)&gt;0),OR(K20="",COUNTIF(Listas!$AF$2:$AF$3,K20)&gt;0),OR(L20="",AND(ISNUMBER(L20),L20&gt;=2018,L20&lt;=2025)),OR(M20="",AND(ISNUMBER(M20),M20&gt;=1,M20&lt;=12)),OR(N20="",COUNTIF(Listas!$H$2:$H$250,N20)&gt;0),OR(P20="",AND(ISNUMBER(P20),P20&gt;0)),OR(Q20="",AND(ISNUMBER(Q20),Q20&gt;0)),OR(R20="",AND(ISNUMBER(R20),R20&gt;=0)),OR(S20="",COUNTIF(Listas!$BC$2:$BC$3,S20)&gt;0))),"Dato inválido",IF(NOT(AND(A20&lt;&gt;"",B20&lt;&gt;"",F20&lt;&gt;"",G20&lt;&gt;"",H20&lt;&gt;"",I20&lt;&gt;"",J20&lt;&gt;"",K20&lt;&gt;"",L20&lt;&gt;"",M20&lt;&gt;"",N20&lt;&gt;"",P20&lt;&gt;"")),"Incompleta","OK")))</f>
        <v/>
      </c>
    </row>
    <row r="21">
      <c r="A21" s="6" t="n"/>
      <c r="B21" s="6" t="n"/>
      <c r="C21" s="6" t="n"/>
      <c r="D21" s="19" t="n"/>
      <c r="E21" s="15">
        <f>IF(D21="","",IF(D21&lt;1,"N1",IF(D21&lt;30,"N2",IF(D21&lt;57.5,"N3","N4"))))</f>
        <v/>
      </c>
      <c r="F21" s="6" t="n"/>
      <c r="G21" s="22" t="n"/>
      <c r="H21" s="6" t="n"/>
      <c r="I21" s="22" t="n"/>
      <c r="J21" s="6" t="n"/>
      <c r="K21" s="6" t="n"/>
      <c r="L21" s="18" t="n"/>
      <c r="M21" s="18" t="n"/>
      <c r="N21" s="6" t="n"/>
      <c r="O21" s="15">
        <f>IFERROR(VLOOKUP(N21,Listas!$DK$2:$DL$250,2,FALSE),"")</f>
        <v/>
      </c>
      <c r="P21" s="19" t="n"/>
      <c r="Q21" s="19" t="n"/>
      <c r="R21" s="20" t="n"/>
      <c r="S21" s="20" t="n"/>
      <c r="T21" s="6" t="n"/>
      <c r="V21" s="17">
        <f>IF(NOT(OR(A21&lt;&gt;"",B21&lt;&gt;"",C21&lt;&gt;"",D21&lt;&gt;"",F21&lt;&gt;"",G21&lt;&gt;"",H21&lt;&gt;"",I21&lt;&gt;"",J21&lt;&gt;"",K21&lt;&gt;"",L21&lt;&gt;"",M21&lt;&gt;"",N21&lt;&gt;"",P21&lt;&gt;"",Q21&lt;&gt;"",R21&lt;&gt;"",S21&lt;&gt;"",T21&lt;&gt;"")),"",IF(NOT(AND(OR(B21="",COUNTIF('2. Proyectos'!$A$5:$A$54,B21)&gt;0),OR(C21="",COUNTIF(Listas!$CG$2:$CG$50,C21)&gt;0),OR(D21="",AND(ISNUMBER(D21),D21&gt;0)),OR(F21="",COUNTIF(Listas!$Q$2:$Q$4,F21)&gt;0),OR(H21="",COUNTIF(Listas!$T$2:$T$5,H21)&gt;0),OR(J21="",COUNTIF(Listas!$AO$2:$AO$3,J21)&gt;0),OR(K21="",COUNTIF(Listas!$AF$2:$AF$3,K21)&gt;0),OR(L21="",AND(ISNUMBER(L21),L21&gt;=2018,L21&lt;=2025)),OR(M21="",AND(ISNUMBER(M21),M21&gt;=1,M21&lt;=12)),OR(N21="",COUNTIF(Listas!$H$2:$H$250,N21)&gt;0),OR(P21="",AND(ISNUMBER(P21),P21&gt;0)),OR(Q21="",AND(ISNUMBER(Q21),Q21&gt;0)),OR(R21="",AND(ISNUMBER(R21),R21&gt;=0)),OR(S21="",COUNTIF(Listas!$BC$2:$BC$3,S21)&gt;0))),"Dato inválido",IF(NOT(AND(A21&lt;&gt;"",B21&lt;&gt;"",F21&lt;&gt;"",G21&lt;&gt;"",H21&lt;&gt;"",I21&lt;&gt;"",J21&lt;&gt;"",K21&lt;&gt;"",L21&lt;&gt;"",M21&lt;&gt;"",N21&lt;&gt;"",P21&lt;&gt;"")),"Incompleta","OK")))</f>
        <v/>
      </c>
    </row>
    <row r="22">
      <c r="A22" s="8" t="n"/>
      <c r="B22" s="8" t="n"/>
      <c r="C22" s="8" t="n"/>
      <c r="D22" s="14" t="n"/>
      <c r="E22" s="15">
        <f>IF(D22="","",IF(D22&lt;1,"N1",IF(D22&lt;30,"N2",IF(D22&lt;57.5,"N3","N4"))))</f>
        <v/>
      </c>
      <c r="F22" s="8" t="n"/>
      <c r="G22" s="21" t="n"/>
      <c r="H22" s="8" t="n"/>
      <c r="I22" s="21" t="n"/>
      <c r="J22" s="8" t="n"/>
      <c r="K22" s="8" t="n"/>
      <c r="L22" s="13" t="n"/>
      <c r="M22" s="13" t="n"/>
      <c r="N22" s="8" t="n"/>
      <c r="O22" s="15">
        <f>IFERROR(VLOOKUP(N22,Listas!$DK$2:$DL$250,2,FALSE),"")</f>
        <v/>
      </c>
      <c r="P22" s="14" t="n"/>
      <c r="Q22" s="14" t="n"/>
      <c r="R22" s="16" t="n"/>
      <c r="S22" s="16" t="n"/>
      <c r="T22" s="8" t="n"/>
      <c r="V22" s="17">
        <f>IF(NOT(OR(A22&lt;&gt;"",B22&lt;&gt;"",C22&lt;&gt;"",D22&lt;&gt;"",F22&lt;&gt;"",G22&lt;&gt;"",H22&lt;&gt;"",I22&lt;&gt;"",J22&lt;&gt;"",K22&lt;&gt;"",L22&lt;&gt;"",M22&lt;&gt;"",N22&lt;&gt;"",P22&lt;&gt;"",Q22&lt;&gt;"",R22&lt;&gt;"",S22&lt;&gt;"",T22&lt;&gt;"")),"",IF(NOT(AND(OR(B22="",COUNTIF('2. Proyectos'!$A$5:$A$54,B22)&gt;0),OR(C22="",COUNTIF(Listas!$CG$2:$CG$50,C22)&gt;0),OR(D22="",AND(ISNUMBER(D22),D22&gt;0)),OR(F22="",COUNTIF(Listas!$Q$2:$Q$4,F22)&gt;0),OR(H22="",COUNTIF(Listas!$T$2:$T$5,H22)&gt;0),OR(J22="",COUNTIF(Listas!$AO$2:$AO$3,J22)&gt;0),OR(K22="",COUNTIF(Listas!$AF$2:$AF$3,K22)&gt;0),OR(L22="",AND(ISNUMBER(L22),L22&gt;=2018,L22&lt;=2025)),OR(M22="",AND(ISNUMBER(M22),M22&gt;=1,M22&lt;=12)),OR(N22="",COUNTIF(Listas!$H$2:$H$250,N22)&gt;0),OR(P22="",AND(ISNUMBER(P22),P22&gt;0)),OR(Q22="",AND(ISNUMBER(Q22),Q22&gt;0)),OR(R22="",AND(ISNUMBER(R22),R22&gt;=0)),OR(S22="",COUNTIF(Listas!$BC$2:$BC$3,S22)&gt;0))),"Dato inválido",IF(NOT(AND(A22&lt;&gt;"",B22&lt;&gt;"",F22&lt;&gt;"",G22&lt;&gt;"",H22&lt;&gt;"",I22&lt;&gt;"",J22&lt;&gt;"",K22&lt;&gt;"",L22&lt;&gt;"",M22&lt;&gt;"",N22&lt;&gt;"",P22&lt;&gt;"")),"Incompleta","OK")))</f>
        <v/>
      </c>
    </row>
    <row r="23">
      <c r="A23" s="6" t="n"/>
      <c r="B23" s="6" t="n"/>
      <c r="C23" s="6" t="n"/>
      <c r="D23" s="19" t="n"/>
      <c r="E23" s="15">
        <f>IF(D23="","",IF(D23&lt;1,"N1",IF(D23&lt;30,"N2",IF(D23&lt;57.5,"N3","N4"))))</f>
        <v/>
      </c>
      <c r="F23" s="6" t="n"/>
      <c r="G23" s="22" t="n"/>
      <c r="H23" s="6" t="n"/>
      <c r="I23" s="22" t="n"/>
      <c r="J23" s="6" t="n"/>
      <c r="K23" s="6" t="n"/>
      <c r="L23" s="18" t="n"/>
      <c r="M23" s="18" t="n"/>
      <c r="N23" s="6" t="n"/>
      <c r="O23" s="15">
        <f>IFERROR(VLOOKUP(N23,Listas!$DK$2:$DL$250,2,FALSE),"")</f>
        <v/>
      </c>
      <c r="P23" s="19" t="n"/>
      <c r="Q23" s="19" t="n"/>
      <c r="R23" s="20" t="n"/>
      <c r="S23" s="20" t="n"/>
      <c r="T23" s="6" t="n"/>
      <c r="V23" s="17">
        <f>IF(NOT(OR(A23&lt;&gt;"",B23&lt;&gt;"",C23&lt;&gt;"",D23&lt;&gt;"",F23&lt;&gt;"",G23&lt;&gt;"",H23&lt;&gt;"",I23&lt;&gt;"",J23&lt;&gt;"",K23&lt;&gt;"",L23&lt;&gt;"",M23&lt;&gt;"",N23&lt;&gt;"",P23&lt;&gt;"",Q23&lt;&gt;"",R23&lt;&gt;"",S23&lt;&gt;"",T23&lt;&gt;"")),"",IF(NOT(AND(OR(B23="",COUNTIF('2. Proyectos'!$A$5:$A$54,B23)&gt;0),OR(C23="",COUNTIF(Listas!$CG$2:$CG$50,C23)&gt;0),OR(D23="",AND(ISNUMBER(D23),D23&gt;0)),OR(F23="",COUNTIF(Listas!$Q$2:$Q$4,F23)&gt;0),OR(H23="",COUNTIF(Listas!$T$2:$T$5,H23)&gt;0),OR(J23="",COUNTIF(Listas!$AO$2:$AO$3,J23)&gt;0),OR(K23="",COUNTIF(Listas!$AF$2:$AF$3,K23)&gt;0),OR(L23="",AND(ISNUMBER(L23),L23&gt;=2018,L23&lt;=2025)),OR(M23="",AND(ISNUMBER(M23),M23&gt;=1,M23&lt;=12)),OR(N23="",COUNTIF(Listas!$H$2:$H$250,N23)&gt;0),OR(P23="",AND(ISNUMBER(P23),P23&gt;0)),OR(Q23="",AND(ISNUMBER(Q23),Q23&gt;0)),OR(R23="",AND(ISNUMBER(R23),R23&gt;=0)),OR(S23="",COUNTIF(Listas!$BC$2:$BC$3,S23)&gt;0))),"Dato inválido",IF(NOT(AND(A23&lt;&gt;"",B23&lt;&gt;"",F23&lt;&gt;"",G23&lt;&gt;"",H23&lt;&gt;"",I23&lt;&gt;"",J23&lt;&gt;"",K23&lt;&gt;"",L23&lt;&gt;"",M23&lt;&gt;"",N23&lt;&gt;"",P23&lt;&gt;"")),"Incompleta","OK")))</f>
        <v/>
      </c>
    </row>
    <row r="24">
      <c r="A24" s="8" t="n"/>
      <c r="B24" s="8" t="n"/>
      <c r="C24" s="8" t="n"/>
      <c r="D24" s="14" t="n"/>
      <c r="E24" s="15">
        <f>IF(D24="","",IF(D24&lt;1,"N1",IF(D24&lt;30,"N2",IF(D24&lt;57.5,"N3","N4"))))</f>
        <v/>
      </c>
      <c r="F24" s="8" t="n"/>
      <c r="G24" s="21" t="n"/>
      <c r="H24" s="8" t="n"/>
      <c r="I24" s="21" t="n"/>
      <c r="J24" s="8" t="n"/>
      <c r="K24" s="8" t="n"/>
      <c r="L24" s="13" t="n"/>
      <c r="M24" s="13" t="n"/>
      <c r="N24" s="8" t="n"/>
      <c r="O24" s="15">
        <f>IFERROR(VLOOKUP(N24,Listas!$DK$2:$DL$250,2,FALSE),"")</f>
        <v/>
      </c>
      <c r="P24" s="14" t="n"/>
      <c r="Q24" s="14" t="n"/>
      <c r="R24" s="16" t="n"/>
      <c r="S24" s="16" t="n"/>
      <c r="T24" s="8" t="n"/>
      <c r="V24" s="17">
        <f>IF(NOT(OR(A24&lt;&gt;"",B24&lt;&gt;"",C24&lt;&gt;"",D24&lt;&gt;"",F24&lt;&gt;"",G24&lt;&gt;"",H24&lt;&gt;"",I24&lt;&gt;"",J24&lt;&gt;"",K24&lt;&gt;"",L24&lt;&gt;"",M24&lt;&gt;"",N24&lt;&gt;"",P24&lt;&gt;"",Q24&lt;&gt;"",R24&lt;&gt;"",S24&lt;&gt;"",T24&lt;&gt;"")),"",IF(NOT(AND(OR(B24="",COUNTIF('2. Proyectos'!$A$5:$A$54,B24)&gt;0),OR(C24="",COUNTIF(Listas!$CG$2:$CG$50,C24)&gt;0),OR(D24="",AND(ISNUMBER(D24),D24&gt;0)),OR(F24="",COUNTIF(Listas!$Q$2:$Q$4,F24)&gt;0),OR(H24="",COUNTIF(Listas!$T$2:$T$5,H24)&gt;0),OR(J24="",COUNTIF(Listas!$AO$2:$AO$3,J24)&gt;0),OR(K24="",COUNTIF(Listas!$AF$2:$AF$3,K24)&gt;0),OR(L24="",AND(ISNUMBER(L24),L24&gt;=2018,L24&lt;=2025)),OR(M24="",AND(ISNUMBER(M24),M24&gt;=1,M24&lt;=12)),OR(N24="",COUNTIF(Listas!$H$2:$H$250,N24)&gt;0),OR(P24="",AND(ISNUMBER(P24),P24&gt;0)),OR(Q24="",AND(ISNUMBER(Q24),Q24&gt;0)),OR(R24="",AND(ISNUMBER(R24),R24&gt;=0)),OR(S24="",COUNTIF(Listas!$BC$2:$BC$3,S24)&gt;0))),"Dato inválido",IF(NOT(AND(A24&lt;&gt;"",B24&lt;&gt;"",F24&lt;&gt;"",G24&lt;&gt;"",H24&lt;&gt;"",I24&lt;&gt;"",J24&lt;&gt;"",K24&lt;&gt;"",L24&lt;&gt;"",M24&lt;&gt;"",N24&lt;&gt;"",P24&lt;&gt;"")),"Incompleta","OK")))</f>
        <v/>
      </c>
    </row>
    <row r="25">
      <c r="A25" s="6" t="n"/>
      <c r="B25" s="6" t="n"/>
      <c r="C25" s="6" t="n"/>
      <c r="D25" s="19" t="n"/>
      <c r="E25" s="15">
        <f>IF(D25="","",IF(D25&lt;1,"N1",IF(D25&lt;30,"N2",IF(D25&lt;57.5,"N3","N4"))))</f>
        <v/>
      </c>
      <c r="F25" s="6" t="n"/>
      <c r="G25" s="22" t="n"/>
      <c r="H25" s="6" t="n"/>
      <c r="I25" s="22" t="n"/>
      <c r="J25" s="6" t="n"/>
      <c r="K25" s="6" t="n"/>
      <c r="L25" s="18" t="n"/>
      <c r="M25" s="18" t="n"/>
      <c r="N25" s="6" t="n"/>
      <c r="O25" s="15">
        <f>IFERROR(VLOOKUP(N25,Listas!$DK$2:$DL$250,2,FALSE),"")</f>
        <v/>
      </c>
      <c r="P25" s="19" t="n"/>
      <c r="Q25" s="19" t="n"/>
      <c r="R25" s="20" t="n"/>
      <c r="S25" s="20" t="n"/>
      <c r="T25" s="6" t="n"/>
      <c r="V25" s="17">
        <f>IF(NOT(OR(A25&lt;&gt;"",B25&lt;&gt;"",C25&lt;&gt;"",D25&lt;&gt;"",F25&lt;&gt;"",G25&lt;&gt;"",H25&lt;&gt;"",I25&lt;&gt;"",J25&lt;&gt;"",K25&lt;&gt;"",L25&lt;&gt;"",M25&lt;&gt;"",N25&lt;&gt;"",P25&lt;&gt;"",Q25&lt;&gt;"",R25&lt;&gt;"",S25&lt;&gt;"",T25&lt;&gt;"")),"",IF(NOT(AND(OR(B25="",COUNTIF('2. Proyectos'!$A$5:$A$54,B25)&gt;0),OR(C25="",COUNTIF(Listas!$CG$2:$CG$50,C25)&gt;0),OR(D25="",AND(ISNUMBER(D25),D25&gt;0)),OR(F25="",COUNTIF(Listas!$Q$2:$Q$4,F25)&gt;0),OR(H25="",COUNTIF(Listas!$T$2:$T$5,H25)&gt;0),OR(J25="",COUNTIF(Listas!$AO$2:$AO$3,J25)&gt;0),OR(K25="",COUNTIF(Listas!$AF$2:$AF$3,K25)&gt;0),OR(L25="",AND(ISNUMBER(L25),L25&gt;=2018,L25&lt;=2025)),OR(M25="",AND(ISNUMBER(M25),M25&gt;=1,M25&lt;=12)),OR(N25="",COUNTIF(Listas!$H$2:$H$250,N25)&gt;0),OR(P25="",AND(ISNUMBER(P25),P25&gt;0)),OR(Q25="",AND(ISNUMBER(Q25),Q25&gt;0)),OR(R25="",AND(ISNUMBER(R25),R25&gt;=0)),OR(S25="",COUNTIF(Listas!$BC$2:$BC$3,S25)&gt;0))),"Dato inválido",IF(NOT(AND(A25&lt;&gt;"",B25&lt;&gt;"",F25&lt;&gt;"",G25&lt;&gt;"",H25&lt;&gt;"",I25&lt;&gt;"",J25&lt;&gt;"",K25&lt;&gt;"",L25&lt;&gt;"",M25&lt;&gt;"",N25&lt;&gt;"",P25&lt;&gt;"")),"Incompleta","OK")))</f>
        <v/>
      </c>
    </row>
    <row r="26">
      <c r="A26" s="8" t="n"/>
      <c r="B26" s="8" t="n"/>
      <c r="C26" s="8" t="n"/>
      <c r="D26" s="14" t="n"/>
      <c r="E26" s="15">
        <f>IF(D26="","",IF(D26&lt;1,"N1",IF(D26&lt;30,"N2",IF(D26&lt;57.5,"N3","N4"))))</f>
        <v/>
      </c>
      <c r="F26" s="8" t="n"/>
      <c r="G26" s="21" t="n"/>
      <c r="H26" s="8" t="n"/>
      <c r="I26" s="21" t="n"/>
      <c r="J26" s="8" t="n"/>
      <c r="K26" s="8" t="n"/>
      <c r="L26" s="13" t="n"/>
      <c r="M26" s="13" t="n"/>
      <c r="N26" s="8" t="n"/>
      <c r="O26" s="15">
        <f>IFERROR(VLOOKUP(N26,Listas!$DK$2:$DL$250,2,FALSE),"")</f>
        <v/>
      </c>
      <c r="P26" s="14" t="n"/>
      <c r="Q26" s="14" t="n"/>
      <c r="R26" s="16" t="n"/>
      <c r="S26" s="16" t="n"/>
      <c r="T26" s="8" t="n"/>
      <c r="V26" s="17">
        <f>IF(NOT(OR(A26&lt;&gt;"",B26&lt;&gt;"",C26&lt;&gt;"",D26&lt;&gt;"",F26&lt;&gt;"",G26&lt;&gt;"",H26&lt;&gt;"",I26&lt;&gt;"",J26&lt;&gt;"",K26&lt;&gt;"",L26&lt;&gt;"",M26&lt;&gt;"",N26&lt;&gt;"",P26&lt;&gt;"",Q26&lt;&gt;"",R26&lt;&gt;"",S26&lt;&gt;"",T26&lt;&gt;"")),"",IF(NOT(AND(OR(B26="",COUNTIF('2. Proyectos'!$A$5:$A$54,B26)&gt;0),OR(C26="",COUNTIF(Listas!$CG$2:$CG$50,C26)&gt;0),OR(D26="",AND(ISNUMBER(D26),D26&gt;0)),OR(F26="",COUNTIF(Listas!$Q$2:$Q$4,F26)&gt;0),OR(H26="",COUNTIF(Listas!$T$2:$T$5,H26)&gt;0),OR(J26="",COUNTIF(Listas!$AO$2:$AO$3,J26)&gt;0),OR(K26="",COUNTIF(Listas!$AF$2:$AF$3,K26)&gt;0),OR(L26="",AND(ISNUMBER(L26),L26&gt;=2018,L26&lt;=2025)),OR(M26="",AND(ISNUMBER(M26),M26&gt;=1,M26&lt;=12)),OR(N26="",COUNTIF(Listas!$H$2:$H$250,N26)&gt;0),OR(P26="",AND(ISNUMBER(P26),P26&gt;0)),OR(Q26="",AND(ISNUMBER(Q26),Q26&gt;0)),OR(R26="",AND(ISNUMBER(R26),R26&gt;=0)),OR(S26="",COUNTIF(Listas!$BC$2:$BC$3,S26)&gt;0))),"Dato inválido",IF(NOT(AND(A26&lt;&gt;"",B26&lt;&gt;"",F26&lt;&gt;"",G26&lt;&gt;"",H26&lt;&gt;"",I26&lt;&gt;"",J26&lt;&gt;"",K26&lt;&gt;"",L26&lt;&gt;"",M26&lt;&gt;"",N26&lt;&gt;"",P26&lt;&gt;"")),"Incompleta","OK")))</f>
        <v/>
      </c>
    </row>
    <row r="27">
      <c r="A27" s="6" t="n"/>
      <c r="B27" s="6" t="n"/>
      <c r="C27" s="6" t="n"/>
      <c r="D27" s="19" t="n"/>
      <c r="E27" s="15">
        <f>IF(D27="","",IF(D27&lt;1,"N1",IF(D27&lt;30,"N2",IF(D27&lt;57.5,"N3","N4"))))</f>
        <v/>
      </c>
      <c r="F27" s="6" t="n"/>
      <c r="G27" s="22" t="n"/>
      <c r="H27" s="6" t="n"/>
      <c r="I27" s="22" t="n"/>
      <c r="J27" s="6" t="n"/>
      <c r="K27" s="6" t="n"/>
      <c r="L27" s="18" t="n"/>
      <c r="M27" s="18" t="n"/>
      <c r="N27" s="6" t="n"/>
      <c r="O27" s="15">
        <f>IFERROR(VLOOKUP(N27,Listas!$DK$2:$DL$250,2,FALSE),"")</f>
        <v/>
      </c>
      <c r="P27" s="19" t="n"/>
      <c r="Q27" s="19" t="n"/>
      <c r="R27" s="20" t="n"/>
      <c r="S27" s="20" t="n"/>
      <c r="T27" s="6" t="n"/>
      <c r="V27" s="17">
        <f>IF(NOT(OR(A27&lt;&gt;"",B27&lt;&gt;"",C27&lt;&gt;"",D27&lt;&gt;"",F27&lt;&gt;"",G27&lt;&gt;"",H27&lt;&gt;"",I27&lt;&gt;"",J27&lt;&gt;"",K27&lt;&gt;"",L27&lt;&gt;"",M27&lt;&gt;"",N27&lt;&gt;"",P27&lt;&gt;"",Q27&lt;&gt;"",R27&lt;&gt;"",S27&lt;&gt;"",T27&lt;&gt;"")),"",IF(NOT(AND(OR(B27="",COUNTIF('2. Proyectos'!$A$5:$A$54,B27)&gt;0),OR(C27="",COUNTIF(Listas!$CG$2:$CG$50,C27)&gt;0),OR(D27="",AND(ISNUMBER(D27),D27&gt;0)),OR(F27="",COUNTIF(Listas!$Q$2:$Q$4,F27)&gt;0),OR(H27="",COUNTIF(Listas!$T$2:$T$5,H27)&gt;0),OR(J27="",COUNTIF(Listas!$AO$2:$AO$3,J27)&gt;0),OR(K27="",COUNTIF(Listas!$AF$2:$AF$3,K27)&gt;0),OR(L27="",AND(ISNUMBER(L27),L27&gt;=2018,L27&lt;=2025)),OR(M27="",AND(ISNUMBER(M27),M27&gt;=1,M27&lt;=12)),OR(N27="",COUNTIF(Listas!$H$2:$H$250,N27)&gt;0),OR(P27="",AND(ISNUMBER(P27),P27&gt;0)),OR(Q27="",AND(ISNUMBER(Q27),Q27&gt;0)),OR(R27="",AND(ISNUMBER(R27),R27&gt;=0)),OR(S27="",COUNTIF(Listas!$BC$2:$BC$3,S27)&gt;0))),"Dato inválido",IF(NOT(AND(A27&lt;&gt;"",B27&lt;&gt;"",F27&lt;&gt;"",G27&lt;&gt;"",H27&lt;&gt;"",I27&lt;&gt;"",J27&lt;&gt;"",K27&lt;&gt;"",L27&lt;&gt;"",M27&lt;&gt;"",N27&lt;&gt;"",P27&lt;&gt;"")),"Incompleta","OK")))</f>
        <v/>
      </c>
    </row>
    <row r="28">
      <c r="A28" s="8" t="n"/>
      <c r="B28" s="8" t="n"/>
      <c r="C28" s="8" t="n"/>
      <c r="D28" s="14" t="n"/>
      <c r="E28" s="15">
        <f>IF(D28="","",IF(D28&lt;1,"N1",IF(D28&lt;30,"N2",IF(D28&lt;57.5,"N3","N4"))))</f>
        <v/>
      </c>
      <c r="F28" s="8" t="n"/>
      <c r="G28" s="21" t="n"/>
      <c r="H28" s="8" t="n"/>
      <c r="I28" s="21" t="n"/>
      <c r="J28" s="8" t="n"/>
      <c r="K28" s="8" t="n"/>
      <c r="L28" s="13" t="n"/>
      <c r="M28" s="13" t="n"/>
      <c r="N28" s="8" t="n"/>
      <c r="O28" s="15">
        <f>IFERROR(VLOOKUP(N28,Listas!$DK$2:$DL$250,2,FALSE),"")</f>
        <v/>
      </c>
      <c r="P28" s="14" t="n"/>
      <c r="Q28" s="14" t="n"/>
      <c r="R28" s="16" t="n"/>
      <c r="S28" s="16" t="n"/>
      <c r="T28" s="8" t="n"/>
      <c r="V28" s="17">
        <f>IF(NOT(OR(A28&lt;&gt;"",B28&lt;&gt;"",C28&lt;&gt;"",D28&lt;&gt;"",F28&lt;&gt;"",G28&lt;&gt;"",H28&lt;&gt;"",I28&lt;&gt;"",J28&lt;&gt;"",K28&lt;&gt;"",L28&lt;&gt;"",M28&lt;&gt;"",N28&lt;&gt;"",P28&lt;&gt;"",Q28&lt;&gt;"",R28&lt;&gt;"",S28&lt;&gt;"",T28&lt;&gt;"")),"",IF(NOT(AND(OR(B28="",COUNTIF('2. Proyectos'!$A$5:$A$54,B28)&gt;0),OR(C28="",COUNTIF(Listas!$CG$2:$CG$50,C28)&gt;0),OR(D28="",AND(ISNUMBER(D28),D28&gt;0)),OR(F28="",COUNTIF(Listas!$Q$2:$Q$4,F28)&gt;0),OR(H28="",COUNTIF(Listas!$T$2:$T$5,H28)&gt;0),OR(J28="",COUNTIF(Listas!$AO$2:$AO$3,J28)&gt;0),OR(K28="",COUNTIF(Listas!$AF$2:$AF$3,K28)&gt;0),OR(L28="",AND(ISNUMBER(L28),L28&gt;=2018,L28&lt;=2025)),OR(M28="",AND(ISNUMBER(M28),M28&gt;=1,M28&lt;=12)),OR(N28="",COUNTIF(Listas!$H$2:$H$250,N28)&gt;0),OR(P28="",AND(ISNUMBER(P28),P28&gt;0)),OR(Q28="",AND(ISNUMBER(Q28),Q28&gt;0)),OR(R28="",AND(ISNUMBER(R28),R28&gt;=0)),OR(S28="",COUNTIF(Listas!$BC$2:$BC$3,S28)&gt;0))),"Dato inválido",IF(NOT(AND(A28&lt;&gt;"",B28&lt;&gt;"",F28&lt;&gt;"",G28&lt;&gt;"",H28&lt;&gt;"",I28&lt;&gt;"",J28&lt;&gt;"",K28&lt;&gt;"",L28&lt;&gt;"",M28&lt;&gt;"",N28&lt;&gt;"",P28&lt;&gt;"")),"Incompleta","OK")))</f>
        <v/>
      </c>
    </row>
    <row r="29">
      <c r="A29" s="6" t="n"/>
      <c r="B29" s="6" t="n"/>
      <c r="C29" s="6" t="n"/>
      <c r="D29" s="19" t="n"/>
      <c r="E29" s="15">
        <f>IF(D29="","",IF(D29&lt;1,"N1",IF(D29&lt;30,"N2",IF(D29&lt;57.5,"N3","N4"))))</f>
        <v/>
      </c>
      <c r="F29" s="6" t="n"/>
      <c r="G29" s="22" t="n"/>
      <c r="H29" s="6" t="n"/>
      <c r="I29" s="22" t="n"/>
      <c r="J29" s="6" t="n"/>
      <c r="K29" s="6" t="n"/>
      <c r="L29" s="18" t="n"/>
      <c r="M29" s="18" t="n"/>
      <c r="N29" s="6" t="n"/>
      <c r="O29" s="15">
        <f>IFERROR(VLOOKUP(N29,Listas!$DK$2:$DL$250,2,FALSE),"")</f>
        <v/>
      </c>
      <c r="P29" s="19" t="n"/>
      <c r="Q29" s="19" t="n"/>
      <c r="R29" s="20" t="n"/>
      <c r="S29" s="20" t="n"/>
      <c r="T29" s="6" t="n"/>
      <c r="V29" s="17">
        <f>IF(NOT(OR(A29&lt;&gt;"",B29&lt;&gt;"",C29&lt;&gt;"",D29&lt;&gt;"",F29&lt;&gt;"",G29&lt;&gt;"",H29&lt;&gt;"",I29&lt;&gt;"",J29&lt;&gt;"",K29&lt;&gt;"",L29&lt;&gt;"",M29&lt;&gt;"",N29&lt;&gt;"",P29&lt;&gt;"",Q29&lt;&gt;"",R29&lt;&gt;"",S29&lt;&gt;"",T29&lt;&gt;"")),"",IF(NOT(AND(OR(B29="",COUNTIF('2. Proyectos'!$A$5:$A$54,B29)&gt;0),OR(C29="",COUNTIF(Listas!$CG$2:$CG$50,C29)&gt;0),OR(D29="",AND(ISNUMBER(D29),D29&gt;0)),OR(F29="",COUNTIF(Listas!$Q$2:$Q$4,F29)&gt;0),OR(H29="",COUNTIF(Listas!$T$2:$T$5,H29)&gt;0),OR(J29="",COUNTIF(Listas!$AO$2:$AO$3,J29)&gt;0),OR(K29="",COUNTIF(Listas!$AF$2:$AF$3,K29)&gt;0),OR(L29="",AND(ISNUMBER(L29),L29&gt;=2018,L29&lt;=2025)),OR(M29="",AND(ISNUMBER(M29),M29&gt;=1,M29&lt;=12)),OR(N29="",COUNTIF(Listas!$H$2:$H$250,N29)&gt;0),OR(P29="",AND(ISNUMBER(P29),P29&gt;0)),OR(Q29="",AND(ISNUMBER(Q29),Q29&gt;0)),OR(R29="",AND(ISNUMBER(R29),R29&gt;=0)),OR(S29="",COUNTIF(Listas!$BC$2:$BC$3,S29)&gt;0))),"Dato inválido",IF(NOT(AND(A29&lt;&gt;"",B29&lt;&gt;"",F29&lt;&gt;"",G29&lt;&gt;"",H29&lt;&gt;"",I29&lt;&gt;"",J29&lt;&gt;"",K29&lt;&gt;"",L29&lt;&gt;"",M29&lt;&gt;"",N29&lt;&gt;"",P29&lt;&gt;"")),"Incompleta","OK")))</f>
        <v/>
      </c>
    </row>
    <row r="30">
      <c r="A30" s="8" t="n"/>
      <c r="B30" s="8" t="n"/>
      <c r="C30" s="8" t="n"/>
      <c r="D30" s="14" t="n"/>
      <c r="E30" s="15">
        <f>IF(D30="","",IF(D30&lt;1,"N1",IF(D30&lt;30,"N2",IF(D30&lt;57.5,"N3","N4"))))</f>
        <v/>
      </c>
      <c r="F30" s="8" t="n"/>
      <c r="G30" s="21" t="n"/>
      <c r="H30" s="8" t="n"/>
      <c r="I30" s="21" t="n"/>
      <c r="J30" s="8" t="n"/>
      <c r="K30" s="8" t="n"/>
      <c r="L30" s="13" t="n"/>
      <c r="M30" s="13" t="n"/>
      <c r="N30" s="8" t="n"/>
      <c r="O30" s="15">
        <f>IFERROR(VLOOKUP(N30,Listas!$DK$2:$DL$250,2,FALSE),"")</f>
        <v/>
      </c>
      <c r="P30" s="14" t="n"/>
      <c r="Q30" s="14" t="n"/>
      <c r="R30" s="16" t="n"/>
      <c r="S30" s="16" t="n"/>
      <c r="T30" s="8" t="n"/>
      <c r="V30" s="17">
        <f>IF(NOT(OR(A30&lt;&gt;"",B30&lt;&gt;"",C30&lt;&gt;"",D30&lt;&gt;"",F30&lt;&gt;"",G30&lt;&gt;"",H30&lt;&gt;"",I30&lt;&gt;"",J30&lt;&gt;"",K30&lt;&gt;"",L30&lt;&gt;"",M30&lt;&gt;"",N30&lt;&gt;"",P30&lt;&gt;"",Q30&lt;&gt;"",R30&lt;&gt;"",S30&lt;&gt;"",T30&lt;&gt;"")),"",IF(NOT(AND(OR(B30="",COUNTIF('2. Proyectos'!$A$5:$A$54,B30)&gt;0),OR(C30="",COUNTIF(Listas!$CG$2:$CG$50,C30)&gt;0),OR(D30="",AND(ISNUMBER(D30),D30&gt;0)),OR(F30="",COUNTIF(Listas!$Q$2:$Q$4,F30)&gt;0),OR(H30="",COUNTIF(Listas!$T$2:$T$5,H30)&gt;0),OR(J30="",COUNTIF(Listas!$AO$2:$AO$3,J30)&gt;0),OR(K30="",COUNTIF(Listas!$AF$2:$AF$3,K30)&gt;0),OR(L30="",AND(ISNUMBER(L30),L30&gt;=2018,L30&lt;=2025)),OR(M30="",AND(ISNUMBER(M30),M30&gt;=1,M30&lt;=12)),OR(N30="",COUNTIF(Listas!$H$2:$H$250,N30)&gt;0),OR(P30="",AND(ISNUMBER(P30),P30&gt;0)),OR(Q30="",AND(ISNUMBER(Q30),Q30&gt;0)),OR(R30="",AND(ISNUMBER(R30),R30&gt;=0)),OR(S30="",COUNTIF(Listas!$BC$2:$BC$3,S30)&gt;0))),"Dato inválido",IF(NOT(AND(A30&lt;&gt;"",B30&lt;&gt;"",F30&lt;&gt;"",G30&lt;&gt;"",H30&lt;&gt;"",I30&lt;&gt;"",J30&lt;&gt;"",K30&lt;&gt;"",L30&lt;&gt;"",M30&lt;&gt;"",N30&lt;&gt;"",P30&lt;&gt;"")),"Incompleta","OK")))</f>
        <v/>
      </c>
    </row>
    <row r="31">
      <c r="A31" s="6" t="n"/>
      <c r="B31" s="6" t="n"/>
      <c r="C31" s="6" t="n"/>
      <c r="D31" s="19" t="n"/>
      <c r="E31" s="15">
        <f>IF(D31="","",IF(D31&lt;1,"N1",IF(D31&lt;30,"N2",IF(D31&lt;57.5,"N3","N4"))))</f>
        <v/>
      </c>
      <c r="F31" s="6" t="n"/>
      <c r="G31" s="22" t="n"/>
      <c r="H31" s="6" t="n"/>
      <c r="I31" s="22" t="n"/>
      <c r="J31" s="6" t="n"/>
      <c r="K31" s="6" t="n"/>
      <c r="L31" s="18" t="n"/>
      <c r="M31" s="18" t="n"/>
      <c r="N31" s="6" t="n"/>
      <c r="O31" s="15">
        <f>IFERROR(VLOOKUP(N31,Listas!$DK$2:$DL$250,2,FALSE),"")</f>
        <v/>
      </c>
      <c r="P31" s="19" t="n"/>
      <c r="Q31" s="19" t="n"/>
      <c r="R31" s="20" t="n"/>
      <c r="S31" s="20" t="n"/>
      <c r="T31" s="6" t="n"/>
      <c r="V31" s="17">
        <f>IF(NOT(OR(A31&lt;&gt;"",B31&lt;&gt;"",C31&lt;&gt;"",D31&lt;&gt;"",F31&lt;&gt;"",G31&lt;&gt;"",H31&lt;&gt;"",I31&lt;&gt;"",J31&lt;&gt;"",K31&lt;&gt;"",L31&lt;&gt;"",M31&lt;&gt;"",N31&lt;&gt;"",P31&lt;&gt;"",Q31&lt;&gt;"",R31&lt;&gt;"",S31&lt;&gt;"",T31&lt;&gt;"")),"",IF(NOT(AND(OR(B31="",COUNTIF('2. Proyectos'!$A$5:$A$54,B31)&gt;0),OR(C31="",COUNTIF(Listas!$CG$2:$CG$50,C31)&gt;0),OR(D31="",AND(ISNUMBER(D31),D31&gt;0)),OR(F31="",COUNTIF(Listas!$Q$2:$Q$4,F31)&gt;0),OR(H31="",COUNTIF(Listas!$T$2:$T$5,H31)&gt;0),OR(J31="",COUNTIF(Listas!$AO$2:$AO$3,J31)&gt;0),OR(K31="",COUNTIF(Listas!$AF$2:$AF$3,K31)&gt;0),OR(L31="",AND(ISNUMBER(L31),L31&gt;=2018,L31&lt;=2025)),OR(M31="",AND(ISNUMBER(M31),M31&gt;=1,M31&lt;=12)),OR(N31="",COUNTIF(Listas!$H$2:$H$250,N31)&gt;0),OR(P31="",AND(ISNUMBER(P31),P31&gt;0)),OR(Q31="",AND(ISNUMBER(Q31),Q31&gt;0)),OR(R31="",AND(ISNUMBER(R31),R31&gt;=0)),OR(S31="",COUNTIF(Listas!$BC$2:$BC$3,S31)&gt;0))),"Dato inválido",IF(NOT(AND(A31&lt;&gt;"",B31&lt;&gt;"",F31&lt;&gt;"",G31&lt;&gt;"",H31&lt;&gt;"",I31&lt;&gt;"",J31&lt;&gt;"",K31&lt;&gt;"",L31&lt;&gt;"",M31&lt;&gt;"",N31&lt;&gt;"",P31&lt;&gt;"")),"Incompleta","OK")))</f>
        <v/>
      </c>
    </row>
    <row r="32">
      <c r="A32" s="8" t="n"/>
      <c r="B32" s="8" t="n"/>
      <c r="C32" s="8" t="n"/>
      <c r="D32" s="14" t="n"/>
      <c r="E32" s="15">
        <f>IF(D32="","",IF(D32&lt;1,"N1",IF(D32&lt;30,"N2",IF(D32&lt;57.5,"N3","N4"))))</f>
        <v/>
      </c>
      <c r="F32" s="8" t="n"/>
      <c r="G32" s="21" t="n"/>
      <c r="H32" s="8" t="n"/>
      <c r="I32" s="21" t="n"/>
      <c r="J32" s="8" t="n"/>
      <c r="K32" s="8" t="n"/>
      <c r="L32" s="13" t="n"/>
      <c r="M32" s="13" t="n"/>
      <c r="N32" s="8" t="n"/>
      <c r="O32" s="15">
        <f>IFERROR(VLOOKUP(N32,Listas!$DK$2:$DL$250,2,FALSE),"")</f>
        <v/>
      </c>
      <c r="P32" s="14" t="n"/>
      <c r="Q32" s="14" t="n"/>
      <c r="R32" s="16" t="n"/>
      <c r="S32" s="16" t="n"/>
      <c r="T32" s="8" t="n"/>
      <c r="V32" s="17">
        <f>IF(NOT(OR(A32&lt;&gt;"",B32&lt;&gt;"",C32&lt;&gt;"",D32&lt;&gt;"",F32&lt;&gt;"",G32&lt;&gt;"",H32&lt;&gt;"",I32&lt;&gt;"",J32&lt;&gt;"",K32&lt;&gt;"",L32&lt;&gt;"",M32&lt;&gt;"",N32&lt;&gt;"",P32&lt;&gt;"",Q32&lt;&gt;"",R32&lt;&gt;"",S32&lt;&gt;"",T32&lt;&gt;"")),"",IF(NOT(AND(OR(B32="",COUNTIF('2. Proyectos'!$A$5:$A$54,B32)&gt;0),OR(C32="",COUNTIF(Listas!$CG$2:$CG$50,C32)&gt;0),OR(D32="",AND(ISNUMBER(D32),D32&gt;0)),OR(F32="",COUNTIF(Listas!$Q$2:$Q$4,F32)&gt;0),OR(H32="",COUNTIF(Listas!$T$2:$T$5,H32)&gt;0),OR(J32="",COUNTIF(Listas!$AO$2:$AO$3,J32)&gt;0),OR(K32="",COUNTIF(Listas!$AF$2:$AF$3,K32)&gt;0),OR(L32="",AND(ISNUMBER(L32),L32&gt;=2018,L32&lt;=2025)),OR(M32="",AND(ISNUMBER(M32),M32&gt;=1,M32&lt;=12)),OR(N32="",COUNTIF(Listas!$H$2:$H$250,N32)&gt;0),OR(P32="",AND(ISNUMBER(P32),P32&gt;0)),OR(Q32="",AND(ISNUMBER(Q32),Q32&gt;0)),OR(R32="",AND(ISNUMBER(R32),R32&gt;=0)),OR(S32="",COUNTIF(Listas!$BC$2:$BC$3,S32)&gt;0))),"Dato inválido",IF(NOT(AND(A32&lt;&gt;"",B32&lt;&gt;"",F32&lt;&gt;"",G32&lt;&gt;"",H32&lt;&gt;"",I32&lt;&gt;"",J32&lt;&gt;"",K32&lt;&gt;"",L32&lt;&gt;"",M32&lt;&gt;"",N32&lt;&gt;"",P32&lt;&gt;"")),"Incompleta","OK")))</f>
        <v/>
      </c>
    </row>
    <row r="33">
      <c r="A33" s="6" t="n"/>
      <c r="B33" s="6" t="n"/>
      <c r="C33" s="6" t="n"/>
      <c r="D33" s="19" t="n"/>
      <c r="E33" s="15">
        <f>IF(D33="","",IF(D33&lt;1,"N1",IF(D33&lt;30,"N2",IF(D33&lt;57.5,"N3","N4"))))</f>
        <v/>
      </c>
      <c r="F33" s="6" t="n"/>
      <c r="G33" s="22" t="n"/>
      <c r="H33" s="6" t="n"/>
      <c r="I33" s="22" t="n"/>
      <c r="J33" s="6" t="n"/>
      <c r="K33" s="6" t="n"/>
      <c r="L33" s="18" t="n"/>
      <c r="M33" s="18" t="n"/>
      <c r="N33" s="6" t="n"/>
      <c r="O33" s="15">
        <f>IFERROR(VLOOKUP(N33,Listas!$DK$2:$DL$250,2,FALSE),"")</f>
        <v/>
      </c>
      <c r="P33" s="19" t="n"/>
      <c r="Q33" s="19" t="n"/>
      <c r="R33" s="20" t="n"/>
      <c r="S33" s="20" t="n"/>
      <c r="T33" s="6" t="n"/>
      <c r="V33" s="17">
        <f>IF(NOT(OR(A33&lt;&gt;"",B33&lt;&gt;"",C33&lt;&gt;"",D33&lt;&gt;"",F33&lt;&gt;"",G33&lt;&gt;"",H33&lt;&gt;"",I33&lt;&gt;"",J33&lt;&gt;"",K33&lt;&gt;"",L33&lt;&gt;"",M33&lt;&gt;"",N33&lt;&gt;"",P33&lt;&gt;"",Q33&lt;&gt;"",R33&lt;&gt;"",S33&lt;&gt;"",T33&lt;&gt;"")),"",IF(NOT(AND(OR(B33="",COUNTIF('2. Proyectos'!$A$5:$A$54,B33)&gt;0),OR(C33="",COUNTIF(Listas!$CG$2:$CG$50,C33)&gt;0),OR(D33="",AND(ISNUMBER(D33),D33&gt;0)),OR(F33="",COUNTIF(Listas!$Q$2:$Q$4,F33)&gt;0),OR(H33="",COUNTIF(Listas!$T$2:$T$5,H33)&gt;0),OR(J33="",COUNTIF(Listas!$AO$2:$AO$3,J33)&gt;0),OR(K33="",COUNTIF(Listas!$AF$2:$AF$3,K33)&gt;0),OR(L33="",AND(ISNUMBER(L33),L33&gt;=2018,L33&lt;=2025)),OR(M33="",AND(ISNUMBER(M33),M33&gt;=1,M33&lt;=12)),OR(N33="",COUNTIF(Listas!$H$2:$H$250,N33)&gt;0),OR(P33="",AND(ISNUMBER(P33),P33&gt;0)),OR(Q33="",AND(ISNUMBER(Q33),Q33&gt;0)),OR(R33="",AND(ISNUMBER(R33),R33&gt;=0)),OR(S33="",COUNTIF(Listas!$BC$2:$BC$3,S33)&gt;0))),"Dato inválido",IF(NOT(AND(A33&lt;&gt;"",B33&lt;&gt;"",F33&lt;&gt;"",G33&lt;&gt;"",H33&lt;&gt;"",I33&lt;&gt;"",J33&lt;&gt;"",K33&lt;&gt;"",L33&lt;&gt;"",M33&lt;&gt;"",N33&lt;&gt;"",P33&lt;&gt;"")),"Incompleta","OK")))</f>
        <v/>
      </c>
    </row>
    <row r="34">
      <c r="A34" s="8" t="n"/>
      <c r="B34" s="8" t="n"/>
      <c r="C34" s="8" t="n"/>
      <c r="D34" s="14" t="n"/>
      <c r="E34" s="15">
        <f>IF(D34="","",IF(D34&lt;1,"N1",IF(D34&lt;30,"N2",IF(D34&lt;57.5,"N3","N4"))))</f>
        <v/>
      </c>
      <c r="F34" s="8" t="n"/>
      <c r="G34" s="21" t="n"/>
      <c r="H34" s="8" t="n"/>
      <c r="I34" s="21" t="n"/>
      <c r="J34" s="8" t="n"/>
      <c r="K34" s="8" t="n"/>
      <c r="L34" s="13" t="n"/>
      <c r="M34" s="13" t="n"/>
      <c r="N34" s="8" t="n"/>
      <c r="O34" s="15">
        <f>IFERROR(VLOOKUP(N34,Listas!$DK$2:$DL$250,2,FALSE),"")</f>
        <v/>
      </c>
      <c r="P34" s="14" t="n"/>
      <c r="Q34" s="14" t="n"/>
      <c r="R34" s="16" t="n"/>
      <c r="S34" s="16" t="n"/>
      <c r="T34" s="8" t="n"/>
      <c r="V34" s="17">
        <f>IF(NOT(OR(A34&lt;&gt;"",B34&lt;&gt;"",C34&lt;&gt;"",D34&lt;&gt;"",F34&lt;&gt;"",G34&lt;&gt;"",H34&lt;&gt;"",I34&lt;&gt;"",J34&lt;&gt;"",K34&lt;&gt;"",L34&lt;&gt;"",M34&lt;&gt;"",N34&lt;&gt;"",P34&lt;&gt;"",Q34&lt;&gt;"",R34&lt;&gt;"",S34&lt;&gt;"",T34&lt;&gt;"")),"",IF(NOT(AND(OR(B34="",COUNTIF('2. Proyectos'!$A$5:$A$54,B34)&gt;0),OR(C34="",COUNTIF(Listas!$CG$2:$CG$50,C34)&gt;0),OR(D34="",AND(ISNUMBER(D34),D34&gt;0)),OR(F34="",COUNTIF(Listas!$Q$2:$Q$4,F34)&gt;0),OR(H34="",COUNTIF(Listas!$T$2:$T$5,H34)&gt;0),OR(J34="",COUNTIF(Listas!$AO$2:$AO$3,J34)&gt;0),OR(K34="",COUNTIF(Listas!$AF$2:$AF$3,K34)&gt;0),OR(L34="",AND(ISNUMBER(L34),L34&gt;=2018,L34&lt;=2025)),OR(M34="",AND(ISNUMBER(M34),M34&gt;=1,M34&lt;=12)),OR(N34="",COUNTIF(Listas!$H$2:$H$250,N34)&gt;0),OR(P34="",AND(ISNUMBER(P34),P34&gt;0)),OR(Q34="",AND(ISNUMBER(Q34),Q34&gt;0)),OR(R34="",AND(ISNUMBER(R34),R34&gt;=0)),OR(S34="",COUNTIF(Listas!$BC$2:$BC$3,S34)&gt;0))),"Dato inválido",IF(NOT(AND(A34&lt;&gt;"",B34&lt;&gt;"",F34&lt;&gt;"",G34&lt;&gt;"",H34&lt;&gt;"",I34&lt;&gt;"",J34&lt;&gt;"",K34&lt;&gt;"",L34&lt;&gt;"",M34&lt;&gt;"",N34&lt;&gt;"",P34&lt;&gt;"")),"Incompleta","OK")))</f>
        <v/>
      </c>
    </row>
    <row r="35">
      <c r="A35" s="6" t="n"/>
      <c r="B35" s="6" t="n"/>
      <c r="C35" s="6" t="n"/>
      <c r="D35" s="19" t="n"/>
      <c r="E35" s="15">
        <f>IF(D35="","",IF(D35&lt;1,"N1",IF(D35&lt;30,"N2",IF(D35&lt;57.5,"N3","N4"))))</f>
        <v/>
      </c>
      <c r="F35" s="6" t="n"/>
      <c r="G35" s="22" t="n"/>
      <c r="H35" s="6" t="n"/>
      <c r="I35" s="22" t="n"/>
      <c r="J35" s="6" t="n"/>
      <c r="K35" s="6" t="n"/>
      <c r="L35" s="18" t="n"/>
      <c r="M35" s="18" t="n"/>
      <c r="N35" s="6" t="n"/>
      <c r="O35" s="15">
        <f>IFERROR(VLOOKUP(N35,Listas!$DK$2:$DL$250,2,FALSE),"")</f>
        <v/>
      </c>
      <c r="P35" s="19" t="n"/>
      <c r="Q35" s="19" t="n"/>
      <c r="R35" s="20" t="n"/>
      <c r="S35" s="20" t="n"/>
      <c r="T35" s="6" t="n"/>
      <c r="V35" s="17">
        <f>IF(NOT(OR(A35&lt;&gt;"",B35&lt;&gt;"",C35&lt;&gt;"",D35&lt;&gt;"",F35&lt;&gt;"",G35&lt;&gt;"",H35&lt;&gt;"",I35&lt;&gt;"",J35&lt;&gt;"",K35&lt;&gt;"",L35&lt;&gt;"",M35&lt;&gt;"",N35&lt;&gt;"",P35&lt;&gt;"",Q35&lt;&gt;"",R35&lt;&gt;"",S35&lt;&gt;"",T35&lt;&gt;"")),"",IF(NOT(AND(OR(B35="",COUNTIF('2. Proyectos'!$A$5:$A$54,B35)&gt;0),OR(C35="",COUNTIF(Listas!$CG$2:$CG$50,C35)&gt;0),OR(D35="",AND(ISNUMBER(D35),D35&gt;0)),OR(F35="",COUNTIF(Listas!$Q$2:$Q$4,F35)&gt;0),OR(H35="",COUNTIF(Listas!$T$2:$T$5,H35)&gt;0),OR(J35="",COUNTIF(Listas!$AO$2:$AO$3,J35)&gt;0),OR(K35="",COUNTIF(Listas!$AF$2:$AF$3,K35)&gt;0),OR(L35="",AND(ISNUMBER(L35),L35&gt;=2018,L35&lt;=2025)),OR(M35="",AND(ISNUMBER(M35),M35&gt;=1,M35&lt;=12)),OR(N35="",COUNTIF(Listas!$H$2:$H$250,N35)&gt;0),OR(P35="",AND(ISNUMBER(P35),P35&gt;0)),OR(Q35="",AND(ISNUMBER(Q35),Q35&gt;0)),OR(R35="",AND(ISNUMBER(R35),R35&gt;=0)),OR(S35="",COUNTIF(Listas!$BC$2:$BC$3,S35)&gt;0))),"Dato inválido",IF(NOT(AND(A35&lt;&gt;"",B35&lt;&gt;"",F35&lt;&gt;"",G35&lt;&gt;"",H35&lt;&gt;"",I35&lt;&gt;"",J35&lt;&gt;"",K35&lt;&gt;"",L35&lt;&gt;"",M35&lt;&gt;"",N35&lt;&gt;"",P35&lt;&gt;"")),"Incompleta","OK")))</f>
        <v/>
      </c>
    </row>
    <row r="36">
      <c r="A36" s="8" t="n"/>
      <c r="B36" s="8" t="n"/>
      <c r="C36" s="8" t="n"/>
      <c r="D36" s="14" t="n"/>
      <c r="E36" s="15">
        <f>IF(D36="","",IF(D36&lt;1,"N1",IF(D36&lt;30,"N2",IF(D36&lt;57.5,"N3","N4"))))</f>
        <v/>
      </c>
      <c r="F36" s="8" t="n"/>
      <c r="G36" s="21" t="n"/>
      <c r="H36" s="8" t="n"/>
      <c r="I36" s="21" t="n"/>
      <c r="J36" s="8" t="n"/>
      <c r="K36" s="8" t="n"/>
      <c r="L36" s="13" t="n"/>
      <c r="M36" s="13" t="n"/>
      <c r="N36" s="8" t="n"/>
      <c r="O36" s="15">
        <f>IFERROR(VLOOKUP(N36,Listas!$DK$2:$DL$250,2,FALSE),"")</f>
        <v/>
      </c>
      <c r="P36" s="14" t="n"/>
      <c r="Q36" s="14" t="n"/>
      <c r="R36" s="16" t="n"/>
      <c r="S36" s="16" t="n"/>
      <c r="T36" s="8" t="n"/>
      <c r="V36" s="17">
        <f>IF(NOT(OR(A36&lt;&gt;"",B36&lt;&gt;"",C36&lt;&gt;"",D36&lt;&gt;"",F36&lt;&gt;"",G36&lt;&gt;"",H36&lt;&gt;"",I36&lt;&gt;"",J36&lt;&gt;"",K36&lt;&gt;"",L36&lt;&gt;"",M36&lt;&gt;"",N36&lt;&gt;"",P36&lt;&gt;"",Q36&lt;&gt;"",R36&lt;&gt;"",S36&lt;&gt;"",T36&lt;&gt;"")),"",IF(NOT(AND(OR(B36="",COUNTIF('2. Proyectos'!$A$5:$A$54,B36)&gt;0),OR(C36="",COUNTIF(Listas!$CG$2:$CG$50,C36)&gt;0),OR(D36="",AND(ISNUMBER(D36),D36&gt;0)),OR(F36="",COUNTIF(Listas!$Q$2:$Q$4,F36)&gt;0),OR(H36="",COUNTIF(Listas!$T$2:$T$5,H36)&gt;0),OR(J36="",COUNTIF(Listas!$AO$2:$AO$3,J36)&gt;0),OR(K36="",COUNTIF(Listas!$AF$2:$AF$3,K36)&gt;0),OR(L36="",AND(ISNUMBER(L36),L36&gt;=2018,L36&lt;=2025)),OR(M36="",AND(ISNUMBER(M36),M36&gt;=1,M36&lt;=12)),OR(N36="",COUNTIF(Listas!$H$2:$H$250,N36)&gt;0),OR(P36="",AND(ISNUMBER(P36),P36&gt;0)),OR(Q36="",AND(ISNUMBER(Q36),Q36&gt;0)),OR(R36="",AND(ISNUMBER(R36),R36&gt;=0)),OR(S36="",COUNTIF(Listas!$BC$2:$BC$3,S36)&gt;0))),"Dato inválido",IF(NOT(AND(A36&lt;&gt;"",B36&lt;&gt;"",F36&lt;&gt;"",G36&lt;&gt;"",H36&lt;&gt;"",I36&lt;&gt;"",J36&lt;&gt;"",K36&lt;&gt;"",L36&lt;&gt;"",M36&lt;&gt;"",N36&lt;&gt;"",P36&lt;&gt;"")),"Incompleta","OK")))</f>
        <v/>
      </c>
    </row>
    <row r="37">
      <c r="A37" s="6" t="n"/>
      <c r="B37" s="6" t="n"/>
      <c r="C37" s="6" t="n"/>
      <c r="D37" s="19" t="n"/>
      <c r="E37" s="15">
        <f>IF(D37="","",IF(D37&lt;1,"N1",IF(D37&lt;30,"N2",IF(D37&lt;57.5,"N3","N4"))))</f>
        <v/>
      </c>
      <c r="F37" s="6" t="n"/>
      <c r="G37" s="22" t="n"/>
      <c r="H37" s="6" t="n"/>
      <c r="I37" s="22" t="n"/>
      <c r="J37" s="6" t="n"/>
      <c r="K37" s="6" t="n"/>
      <c r="L37" s="18" t="n"/>
      <c r="M37" s="18" t="n"/>
      <c r="N37" s="6" t="n"/>
      <c r="O37" s="15">
        <f>IFERROR(VLOOKUP(N37,Listas!$DK$2:$DL$250,2,FALSE),"")</f>
        <v/>
      </c>
      <c r="P37" s="19" t="n"/>
      <c r="Q37" s="19" t="n"/>
      <c r="R37" s="20" t="n"/>
      <c r="S37" s="20" t="n"/>
      <c r="T37" s="6" t="n"/>
      <c r="V37" s="17">
        <f>IF(NOT(OR(A37&lt;&gt;"",B37&lt;&gt;"",C37&lt;&gt;"",D37&lt;&gt;"",F37&lt;&gt;"",G37&lt;&gt;"",H37&lt;&gt;"",I37&lt;&gt;"",J37&lt;&gt;"",K37&lt;&gt;"",L37&lt;&gt;"",M37&lt;&gt;"",N37&lt;&gt;"",P37&lt;&gt;"",Q37&lt;&gt;"",R37&lt;&gt;"",S37&lt;&gt;"",T37&lt;&gt;"")),"",IF(NOT(AND(OR(B37="",COUNTIF('2. Proyectos'!$A$5:$A$54,B37)&gt;0),OR(C37="",COUNTIF(Listas!$CG$2:$CG$50,C37)&gt;0),OR(D37="",AND(ISNUMBER(D37),D37&gt;0)),OR(F37="",COUNTIF(Listas!$Q$2:$Q$4,F37)&gt;0),OR(H37="",COUNTIF(Listas!$T$2:$T$5,H37)&gt;0),OR(J37="",COUNTIF(Listas!$AO$2:$AO$3,J37)&gt;0),OR(K37="",COUNTIF(Listas!$AF$2:$AF$3,K37)&gt;0),OR(L37="",AND(ISNUMBER(L37),L37&gt;=2018,L37&lt;=2025)),OR(M37="",AND(ISNUMBER(M37),M37&gt;=1,M37&lt;=12)),OR(N37="",COUNTIF(Listas!$H$2:$H$250,N37)&gt;0),OR(P37="",AND(ISNUMBER(P37),P37&gt;0)),OR(Q37="",AND(ISNUMBER(Q37),Q37&gt;0)),OR(R37="",AND(ISNUMBER(R37),R37&gt;=0)),OR(S37="",COUNTIF(Listas!$BC$2:$BC$3,S37)&gt;0))),"Dato inválido",IF(NOT(AND(A37&lt;&gt;"",B37&lt;&gt;"",F37&lt;&gt;"",G37&lt;&gt;"",H37&lt;&gt;"",I37&lt;&gt;"",J37&lt;&gt;"",K37&lt;&gt;"",L37&lt;&gt;"",M37&lt;&gt;"",N37&lt;&gt;"",P37&lt;&gt;"")),"Incompleta","OK")))</f>
        <v/>
      </c>
    </row>
    <row r="38">
      <c r="A38" s="8" t="n"/>
      <c r="B38" s="8" t="n"/>
      <c r="C38" s="8" t="n"/>
      <c r="D38" s="14" t="n"/>
      <c r="E38" s="15">
        <f>IF(D38="","",IF(D38&lt;1,"N1",IF(D38&lt;30,"N2",IF(D38&lt;57.5,"N3","N4"))))</f>
        <v/>
      </c>
      <c r="F38" s="8" t="n"/>
      <c r="G38" s="21" t="n"/>
      <c r="H38" s="8" t="n"/>
      <c r="I38" s="21" t="n"/>
      <c r="J38" s="8" t="n"/>
      <c r="K38" s="8" t="n"/>
      <c r="L38" s="13" t="n"/>
      <c r="M38" s="13" t="n"/>
      <c r="N38" s="8" t="n"/>
      <c r="O38" s="15">
        <f>IFERROR(VLOOKUP(N38,Listas!$DK$2:$DL$250,2,FALSE),"")</f>
        <v/>
      </c>
      <c r="P38" s="14" t="n"/>
      <c r="Q38" s="14" t="n"/>
      <c r="R38" s="16" t="n"/>
      <c r="S38" s="16" t="n"/>
      <c r="T38" s="8" t="n"/>
      <c r="V38" s="17">
        <f>IF(NOT(OR(A38&lt;&gt;"",B38&lt;&gt;"",C38&lt;&gt;"",D38&lt;&gt;"",F38&lt;&gt;"",G38&lt;&gt;"",H38&lt;&gt;"",I38&lt;&gt;"",J38&lt;&gt;"",K38&lt;&gt;"",L38&lt;&gt;"",M38&lt;&gt;"",N38&lt;&gt;"",P38&lt;&gt;"",Q38&lt;&gt;"",R38&lt;&gt;"",S38&lt;&gt;"",T38&lt;&gt;"")),"",IF(NOT(AND(OR(B38="",COUNTIF('2. Proyectos'!$A$5:$A$54,B38)&gt;0),OR(C38="",COUNTIF(Listas!$CG$2:$CG$50,C38)&gt;0),OR(D38="",AND(ISNUMBER(D38),D38&gt;0)),OR(F38="",COUNTIF(Listas!$Q$2:$Q$4,F38)&gt;0),OR(H38="",COUNTIF(Listas!$T$2:$T$5,H38)&gt;0),OR(J38="",COUNTIF(Listas!$AO$2:$AO$3,J38)&gt;0),OR(K38="",COUNTIF(Listas!$AF$2:$AF$3,K38)&gt;0),OR(L38="",AND(ISNUMBER(L38),L38&gt;=2018,L38&lt;=2025)),OR(M38="",AND(ISNUMBER(M38),M38&gt;=1,M38&lt;=12)),OR(N38="",COUNTIF(Listas!$H$2:$H$250,N38)&gt;0),OR(P38="",AND(ISNUMBER(P38),P38&gt;0)),OR(Q38="",AND(ISNUMBER(Q38),Q38&gt;0)),OR(R38="",AND(ISNUMBER(R38),R38&gt;=0)),OR(S38="",COUNTIF(Listas!$BC$2:$BC$3,S38)&gt;0))),"Dato inválido",IF(NOT(AND(A38&lt;&gt;"",B38&lt;&gt;"",F38&lt;&gt;"",G38&lt;&gt;"",H38&lt;&gt;"",I38&lt;&gt;"",J38&lt;&gt;"",K38&lt;&gt;"",L38&lt;&gt;"",M38&lt;&gt;"",N38&lt;&gt;"",P38&lt;&gt;"")),"Incompleta","OK")))</f>
        <v/>
      </c>
    </row>
    <row r="39">
      <c r="A39" s="6" t="n"/>
      <c r="B39" s="6" t="n"/>
      <c r="C39" s="6" t="n"/>
      <c r="D39" s="19" t="n"/>
      <c r="E39" s="15">
        <f>IF(D39="","",IF(D39&lt;1,"N1",IF(D39&lt;30,"N2",IF(D39&lt;57.5,"N3","N4"))))</f>
        <v/>
      </c>
      <c r="F39" s="6" t="n"/>
      <c r="G39" s="22" t="n"/>
      <c r="H39" s="6" t="n"/>
      <c r="I39" s="22" t="n"/>
      <c r="J39" s="6" t="n"/>
      <c r="K39" s="6" t="n"/>
      <c r="L39" s="18" t="n"/>
      <c r="M39" s="18" t="n"/>
      <c r="N39" s="6" t="n"/>
      <c r="O39" s="15">
        <f>IFERROR(VLOOKUP(N39,Listas!$DK$2:$DL$250,2,FALSE),"")</f>
        <v/>
      </c>
      <c r="P39" s="19" t="n"/>
      <c r="Q39" s="19" t="n"/>
      <c r="R39" s="20" t="n"/>
      <c r="S39" s="20" t="n"/>
      <c r="T39" s="6" t="n"/>
      <c r="V39" s="17">
        <f>IF(NOT(OR(A39&lt;&gt;"",B39&lt;&gt;"",C39&lt;&gt;"",D39&lt;&gt;"",F39&lt;&gt;"",G39&lt;&gt;"",H39&lt;&gt;"",I39&lt;&gt;"",J39&lt;&gt;"",K39&lt;&gt;"",L39&lt;&gt;"",M39&lt;&gt;"",N39&lt;&gt;"",P39&lt;&gt;"",Q39&lt;&gt;"",R39&lt;&gt;"",S39&lt;&gt;"",T39&lt;&gt;"")),"",IF(NOT(AND(OR(B39="",COUNTIF('2. Proyectos'!$A$5:$A$54,B39)&gt;0),OR(C39="",COUNTIF(Listas!$CG$2:$CG$50,C39)&gt;0),OR(D39="",AND(ISNUMBER(D39),D39&gt;0)),OR(F39="",COUNTIF(Listas!$Q$2:$Q$4,F39)&gt;0),OR(H39="",COUNTIF(Listas!$T$2:$T$5,H39)&gt;0),OR(J39="",COUNTIF(Listas!$AO$2:$AO$3,J39)&gt;0),OR(K39="",COUNTIF(Listas!$AF$2:$AF$3,K39)&gt;0),OR(L39="",AND(ISNUMBER(L39),L39&gt;=2018,L39&lt;=2025)),OR(M39="",AND(ISNUMBER(M39),M39&gt;=1,M39&lt;=12)),OR(N39="",COUNTIF(Listas!$H$2:$H$250,N39)&gt;0),OR(P39="",AND(ISNUMBER(P39),P39&gt;0)),OR(Q39="",AND(ISNUMBER(Q39),Q39&gt;0)),OR(R39="",AND(ISNUMBER(R39),R39&gt;=0)),OR(S39="",COUNTIF(Listas!$BC$2:$BC$3,S39)&gt;0))),"Dato inválido",IF(NOT(AND(A39&lt;&gt;"",B39&lt;&gt;"",F39&lt;&gt;"",G39&lt;&gt;"",H39&lt;&gt;"",I39&lt;&gt;"",J39&lt;&gt;"",K39&lt;&gt;"",L39&lt;&gt;"",M39&lt;&gt;"",N39&lt;&gt;"",P39&lt;&gt;"")),"Incompleta","OK")))</f>
        <v/>
      </c>
    </row>
    <row r="40">
      <c r="A40" s="8" t="n"/>
      <c r="B40" s="8" t="n"/>
      <c r="C40" s="8" t="n"/>
      <c r="D40" s="14" t="n"/>
      <c r="E40" s="15">
        <f>IF(D40="","",IF(D40&lt;1,"N1",IF(D40&lt;30,"N2",IF(D40&lt;57.5,"N3","N4"))))</f>
        <v/>
      </c>
      <c r="F40" s="8" t="n"/>
      <c r="G40" s="21" t="n"/>
      <c r="H40" s="8" t="n"/>
      <c r="I40" s="21" t="n"/>
      <c r="J40" s="8" t="n"/>
      <c r="K40" s="8" t="n"/>
      <c r="L40" s="13" t="n"/>
      <c r="M40" s="13" t="n"/>
      <c r="N40" s="8" t="n"/>
      <c r="O40" s="15">
        <f>IFERROR(VLOOKUP(N40,Listas!$DK$2:$DL$250,2,FALSE),"")</f>
        <v/>
      </c>
      <c r="P40" s="14" t="n"/>
      <c r="Q40" s="14" t="n"/>
      <c r="R40" s="16" t="n"/>
      <c r="S40" s="16" t="n"/>
      <c r="T40" s="8" t="n"/>
      <c r="V40" s="17">
        <f>IF(NOT(OR(A40&lt;&gt;"",B40&lt;&gt;"",C40&lt;&gt;"",D40&lt;&gt;"",F40&lt;&gt;"",G40&lt;&gt;"",H40&lt;&gt;"",I40&lt;&gt;"",J40&lt;&gt;"",K40&lt;&gt;"",L40&lt;&gt;"",M40&lt;&gt;"",N40&lt;&gt;"",P40&lt;&gt;"",Q40&lt;&gt;"",R40&lt;&gt;"",S40&lt;&gt;"",T40&lt;&gt;"")),"",IF(NOT(AND(OR(B40="",COUNTIF('2. Proyectos'!$A$5:$A$54,B40)&gt;0),OR(C40="",COUNTIF(Listas!$CG$2:$CG$50,C40)&gt;0),OR(D40="",AND(ISNUMBER(D40),D40&gt;0)),OR(F40="",COUNTIF(Listas!$Q$2:$Q$4,F40)&gt;0),OR(H40="",COUNTIF(Listas!$T$2:$T$5,H40)&gt;0),OR(J40="",COUNTIF(Listas!$AO$2:$AO$3,J40)&gt;0),OR(K40="",COUNTIF(Listas!$AF$2:$AF$3,K40)&gt;0),OR(L40="",AND(ISNUMBER(L40),L40&gt;=2018,L40&lt;=2025)),OR(M40="",AND(ISNUMBER(M40),M40&gt;=1,M40&lt;=12)),OR(N40="",COUNTIF(Listas!$H$2:$H$250,N40)&gt;0),OR(P40="",AND(ISNUMBER(P40),P40&gt;0)),OR(Q40="",AND(ISNUMBER(Q40),Q40&gt;0)),OR(R40="",AND(ISNUMBER(R40),R40&gt;=0)),OR(S40="",COUNTIF(Listas!$BC$2:$BC$3,S40)&gt;0))),"Dato inválido",IF(NOT(AND(A40&lt;&gt;"",B40&lt;&gt;"",F40&lt;&gt;"",G40&lt;&gt;"",H40&lt;&gt;"",I40&lt;&gt;"",J40&lt;&gt;"",K40&lt;&gt;"",L40&lt;&gt;"",M40&lt;&gt;"",N40&lt;&gt;"",P40&lt;&gt;"")),"Incompleta","OK")))</f>
        <v/>
      </c>
    </row>
    <row r="41">
      <c r="A41" s="6" t="n"/>
      <c r="B41" s="6" t="n"/>
      <c r="C41" s="6" t="n"/>
      <c r="D41" s="19" t="n"/>
      <c r="E41" s="15">
        <f>IF(D41="","",IF(D41&lt;1,"N1",IF(D41&lt;30,"N2",IF(D41&lt;57.5,"N3","N4"))))</f>
        <v/>
      </c>
      <c r="F41" s="6" t="n"/>
      <c r="G41" s="22" t="n"/>
      <c r="H41" s="6" t="n"/>
      <c r="I41" s="22" t="n"/>
      <c r="J41" s="6" t="n"/>
      <c r="K41" s="6" t="n"/>
      <c r="L41" s="18" t="n"/>
      <c r="M41" s="18" t="n"/>
      <c r="N41" s="6" t="n"/>
      <c r="O41" s="15">
        <f>IFERROR(VLOOKUP(N41,Listas!$DK$2:$DL$250,2,FALSE),"")</f>
        <v/>
      </c>
      <c r="P41" s="19" t="n"/>
      <c r="Q41" s="19" t="n"/>
      <c r="R41" s="20" t="n"/>
      <c r="S41" s="20" t="n"/>
      <c r="T41" s="6" t="n"/>
      <c r="V41" s="17">
        <f>IF(NOT(OR(A41&lt;&gt;"",B41&lt;&gt;"",C41&lt;&gt;"",D41&lt;&gt;"",F41&lt;&gt;"",G41&lt;&gt;"",H41&lt;&gt;"",I41&lt;&gt;"",J41&lt;&gt;"",K41&lt;&gt;"",L41&lt;&gt;"",M41&lt;&gt;"",N41&lt;&gt;"",P41&lt;&gt;"",Q41&lt;&gt;"",R41&lt;&gt;"",S41&lt;&gt;"",T41&lt;&gt;"")),"",IF(NOT(AND(OR(B41="",COUNTIF('2. Proyectos'!$A$5:$A$54,B41)&gt;0),OR(C41="",COUNTIF(Listas!$CG$2:$CG$50,C41)&gt;0),OR(D41="",AND(ISNUMBER(D41),D41&gt;0)),OR(F41="",COUNTIF(Listas!$Q$2:$Q$4,F41)&gt;0),OR(H41="",COUNTIF(Listas!$T$2:$T$5,H41)&gt;0),OR(J41="",COUNTIF(Listas!$AO$2:$AO$3,J41)&gt;0),OR(K41="",COUNTIF(Listas!$AF$2:$AF$3,K41)&gt;0),OR(L41="",AND(ISNUMBER(L41),L41&gt;=2018,L41&lt;=2025)),OR(M41="",AND(ISNUMBER(M41),M41&gt;=1,M41&lt;=12)),OR(N41="",COUNTIF(Listas!$H$2:$H$250,N41)&gt;0),OR(P41="",AND(ISNUMBER(P41),P41&gt;0)),OR(Q41="",AND(ISNUMBER(Q41),Q41&gt;0)),OR(R41="",AND(ISNUMBER(R41),R41&gt;=0)),OR(S41="",COUNTIF(Listas!$BC$2:$BC$3,S41)&gt;0))),"Dato inválido",IF(NOT(AND(A41&lt;&gt;"",B41&lt;&gt;"",F41&lt;&gt;"",G41&lt;&gt;"",H41&lt;&gt;"",I41&lt;&gt;"",J41&lt;&gt;"",K41&lt;&gt;"",L41&lt;&gt;"",M41&lt;&gt;"",N41&lt;&gt;"",P41&lt;&gt;"")),"Incompleta","OK")))</f>
        <v/>
      </c>
    </row>
    <row r="42">
      <c r="A42" s="8" t="n"/>
      <c r="B42" s="8" t="n"/>
      <c r="C42" s="8" t="n"/>
      <c r="D42" s="14" t="n"/>
      <c r="E42" s="15">
        <f>IF(D42="","",IF(D42&lt;1,"N1",IF(D42&lt;30,"N2",IF(D42&lt;57.5,"N3","N4"))))</f>
        <v/>
      </c>
      <c r="F42" s="8" t="n"/>
      <c r="G42" s="21" t="n"/>
      <c r="H42" s="8" t="n"/>
      <c r="I42" s="21" t="n"/>
      <c r="J42" s="8" t="n"/>
      <c r="K42" s="8" t="n"/>
      <c r="L42" s="13" t="n"/>
      <c r="M42" s="13" t="n"/>
      <c r="N42" s="8" t="n"/>
      <c r="O42" s="15">
        <f>IFERROR(VLOOKUP(N42,Listas!$DK$2:$DL$250,2,FALSE),"")</f>
        <v/>
      </c>
      <c r="P42" s="14" t="n"/>
      <c r="Q42" s="14" t="n"/>
      <c r="R42" s="16" t="n"/>
      <c r="S42" s="16" t="n"/>
      <c r="T42" s="8" t="n"/>
      <c r="V42" s="17">
        <f>IF(NOT(OR(A42&lt;&gt;"",B42&lt;&gt;"",C42&lt;&gt;"",D42&lt;&gt;"",F42&lt;&gt;"",G42&lt;&gt;"",H42&lt;&gt;"",I42&lt;&gt;"",J42&lt;&gt;"",K42&lt;&gt;"",L42&lt;&gt;"",M42&lt;&gt;"",N42&lt;&gt;"",P42&lt;&gt;"",Q42&lt;&gt;"",R42&lt;&gt;"",S42&lt;&gt;"",T42&lt;&gt;"")),"",IF(NOT(AND(OR(B42="",COUNTIF('2. Proyectos'!$A$5:$A$54,B42)&gt;0),OR(C42="",COUNTIF(Listas!$CG$2:$CG$50,C42)&gt;0),OR(D42="",AND(ISNUMBER(D42),D42&gt;0)),OR(F42="",COUNTIF(Listas!$Q$2:$Q$4,F42)&gt;0),OR(H42="",COUNTIF(Listas!$T$2:$T$5,H42)&gt;0),OR(J42="",COUNTIF(Listas!$AO$2:$AO$3,J42)&gt;0),OR(K42="",COUNTIF(Listas!$AF$2:$AF$3,K42)&gt;0),OR(L42="",AND(ISNUMBER(L42),L42&gt;=2018,L42&lt;=2025)),OR(M42="",AND(ISNUMBER(M42),M42&gt;=1,M42&lt;=12)),OR(N42="",COUNTIF(Listas!$H$2:$H$250,N42)&gt;0),OR(P42="",AND(ISNUMBER(P42),P42&gt;0)),OR(Q42="",AND(ISNUMBER(Q42),Q42&gt;0)),OR(R42="",AND(ISNUMBER(R42),R42&gt;=0)),OR(S42="",COUNTIF(Listas!$BC$2:$BC$3,S42)&gt;0))),"Dato inválido",IF(NOT(AND(A42&lt;&gt;"",B42&lt;&gt;"",F42&lt;&gt;"",G42&lt;&gt;"",H42&lt;&gt;"",I42&lt;&gt;"",J42&lt;&gt;"",K42&lt;&gt;"",L42&lt;&gt;"",M42&lt;&gt;"",N42&lt;&gt;"",P42&lt;&gt;"")),"Incompleta","OK")))</f>
        <v/>
      </c>
    </row>
    <row r="43">
      <c r="A43" s="6" t="n"/>
      <c r="B43" s="6" t="n"/>
      <c r="C43" s="6" t="n"/>
      <c r="D43" s="19" t="n"/>
      <c r="E43" s="15">
        <f>IF(D43="","",IF(D43&lt;1,"N1",IF(D43&lt;30,"N2",IF(D43&lt;57.5,"N3","N4"))))</f>
        <v/>
      </c>
      <c r="F43" s="6" t="n"/>
      <c r="G43" s="22" t="n"/>
      <c r="H43" s="6" t="n"/>
      <c r="I43" s="22" t="n"/>
      <c r="J43" s="6" t="n"/>
      <c r="K43" s="6" t="n"/>
      <c r="L43" s="18" t="n"/>
      <c r="M43" s="18" t="n"/>
      <c r="N43" s="6" t="n"/>
      <c r="O43" s="15">
        <f>IFERROR(VLOOKUP(N43,Listas!$DK$2:$DL$250,2,FALSE),"")</f>
        <v/>
      </c>
      <c r="P43" s="19" t="n"/>
      <c r="Q43" s="19" t="n"/>
      <c r="R43" s="20" t="n"/>
      <c r="S43" s="20" t="n"/>
      <c r="T43" s="6" t="n"/>
      <c r="V43" s="17">
        <f>IF(NOT(OR(A43&lt;&gt;"",B43&lt;&gt;"",C43&lt;&gt;"",D43&lt;&gt;"",F43&lt;&gt;"",G43&lt;&gt;"",H43&lt;&gt;"",I43&lt;&gt;"",J43&lt;&gt;"",K43&lt;&gt;"",L43&lt;&gt;"",M43&lt;&gt;"",N43&lt;&gt;"",P43&lt;&gt;"",Q43&lt;&gt;"",R43&lt;&gt;"",S43&lt;&gt;"",T43&lt;&gt;"")),"",IF(NOT(AND(OR(B43="",COUNTIF('2. Proyectos'!$A$5:$A$54,B43)&gt;0),OR(C43="",COUNTIF(Listas!$CG$2:$CG$50,C43)&gt;0),OR(D43="",AND(ISNUMBER(D43),D43&gt;0)),OR(F43="",COUNTIF(Listas!$Q$2:$Q$4,F43)&gt;0),OR(H43="",COUNTIF(Listas!$T$2:$T$5,H43)&gt;0),OR(J43="",COUNTIF(Listas!$AO$2:$AO$3,J43)&gt;0),OR(K43="",COUNTIF(Listas!$AF$2:$AF$3,K43)&gt;0),OR(L43="",AND(ISNUMBER(L43),L43&gt;=2018,L43&lt;=2025)),OR(M43="",AND(ISNUMBER(M43),M43&gt;=1,M43&lt;=12)),OR(N43="",COUNTIF(Listas!$H$2:$H$250,N43)&gt;0),OR(P43="",AND(ISNUMBER(P43),P43&gt;0)),OR(Q43="",AND(ISNUMBER(Q43),Q43&gt;0)),OR(R43="",AND(ISNUMBER(R43),R43&gt;=0)),OR(S43="",COUNTIF(Listas!$BC$2:$BC$3,S43)&gt;0))),"Dato inválido",IF(NOT(AND(A43&lt;&gt;"",B43&lt;&gt;"",F43&lt;&gt;"",G43&lt;&gt;"",H43&lt;&gt;"",I43&lt;&gt;"",J43&lt;&gt;"",K43&lt;&gt;"",L43&lt;&gt;"",M43&lt;&gt;"",N43&lt;&gt;"",P43&lt;&gt;"")),"Incompleta","OK")))</f>
        <v/>
      </c>
    </row>
    <row r="44">
      <c r="A44" s="8" t="n"/>
      <c r="B44" s="8" t="n"/>
      <c r="C44" s="8" t="n"/>
      <c r="D44" s="14" t="n"/>
      <c r="E44" s="15">
        <f>IF(D44="","",IF(D44&lt;1,"N1",IF(D44&lt;30,"N2",IF(D44&lt;57.5,"N3","N4"))))</f>
        <v/>
      </c>
      <c r="F44" s="8" t="n"/>
      <c r="G44" s="21" t="n"/>
      <c r="H44" s="8" t="n"/>
      <c r="I44" s="21" t="n"/>
      <c r="J44" s="8" t="n"/>
      <c r="K44" s="8" t="n"/>
      <c r="L44" s="13" t="n"/>
      <c r="M44" s="13" t="n"/>
      <c r="N44" s="8" t="n"/>
      <c r="O44" s="15">
        <f>IFERROR(VLOOKUP(N44,Listas!$DK$2:$DL$250,2,FALSE),"")</f>
        <v/>
      </c>
      <c r="P44" s="14" t="n"/>
      <c r="Q44" s="14" t="n"/>
      <c r="R44" s="16" t="n"/>
      <c r="S44" s="16" t="n"/>
      <c r="T44" s="8" t="n"/>
      <c r="V44" s="17">
        <f>IF(NOT(OR(A44&lt;&gt;"",B44&lt;&gt;"",C44&lt;&gt;"",D44&lt;&gt;"",F44&lt;&gt;"",G44&lt;&gt;"",H44&lt;&gt;"",I44&lt;&gt;"",J44&lt;&gt;"",K44&lt;&gt;"",L44&lt;&gt;"",M44&lt;&gt;"",N44&lt;&gt;"",P44&lt;&gt;"",Q44&lt;&gt;"",R44&lt;&gt;"",S44&lt;&gt;"",T44&lt;&gt;"")),"",IF(NOT(AND(OR(B44="",COUNTIF('2. Proyectos'!$A$5:$A$54,B44)&gt;0),OR(C44="",COUNTIF(Listas!$CG$2:$CG$50,C44)&gt;0),OR(D44="",AND(ISNUMBER(D44),D44&gt;0)),OR(F44="",COUNTIF(Listas!$Q$2:$Q$4,F44)&gt;0),OR(H44="",COUNTIF(Listas!$T$2:$T$5,H44)&gt;0),OR(J44="",COUNTIF(Listas!$AO$2:$AO$3,J44)&gt;0),OR(K44="",COUNTIF(Listas!$AF$2:$AF$3,K44)&gt;0),OR(L44="",AND(ISNUMBER(L44),L44&gt;=2018,L44&lt;=2025)),OR(M44="",AND(ISNUMBER(M44),M44&gt;=1,M44&lt;=12)),OR(N44="",COUNTIF(Listas!$H$2:$H$250,N44)&gt;0),OR(P44="",AND(ISNUMBER(P44),P44&gt;0)),OR(Q44="",AND(ISNUMBER(Q44),Q44&gt;0)),OR(R44="",AND(ISNUMBER(R44),R44&gt;=0)),OR(S44="",COUNTIF(Listas!$BC$2:$BC$3,S44)&gt;0))),"Dato inválido",IF(NOT(AND(A44&lt;&gt;"",B44&lt;&gt;"",F44&lt;&gt;"",G44&lt;&gt;"",H44&lt;&gt;"",I44&lt;&gt;"",J44&lt;&gt;"",K44&lt;&gt;"",L44&lt;&gt;"",M44&lt;&gt;"",N44&lt;&gt;"",P44&lt;&gt;"")),"Incompleta","OK")))</f>
        <v/>
      </c>
    </row>
    <row r="45">
      <c r="A45" s="6" t="n"/>
      <c r="B45" s="6" t="n"/>
      <c r="C45" s="6" t="n"/>
      <c r="D45" s="19" t="n"/>
      <c r="E45" s="15">
        <f>IF(D45="","",IF(D45&lt;1,"N1",IF(D45&lt;30,"N2",IF(D45&lt;57.5,"N3","N4"))))</f>
        <v/>
      </c>
      <c r="F45" s="6" t="n"/>
      <c r="G45" s="22" t="n"/>
      <c r="H45" s="6" t="n"/>
      <c r="I45" s="22" t="n"/>
      <c r="J45" s="6" t="n"/>
      <c r="K45" s="6" t="n"/>
      <c r="L45" s="18" t="n"/>
      <c r="M45" s="18" t="n"/>
      <c r="N45" s="6" t="n"/>
      <c r="O45" s="15">
        <f>IFERROR(VLOOKUP(N45,Listas!$DK$2:$DL$250,2,FALSE),"")</f>
        <v/>
      </c>
      <c r="P45" s="19" t="n"/>
      <c r="Q45" s="19" t="n"/>
      <c r="R45" s="20" t="n"/>
      <c r="S45" s="20" t="n"/>
      <c r="T45" s="6" t="n"/>
      <c r="V45" s="17">
        <f>IF(NOT(OR(A45&lt;&gt;"",B45&lt;&gt;"",C45&lt;&gt;"",D45&lt;&gt;"",F45&lt;&gt;"",G45&lt;&gt;"",H45&lt;&gt;"",I45&lt;&gt;"",J45&lt;&gt;"",K45&lt;&gt;"",L45&lt;&gt;"",M45&lt;&gt;"",N45&lt;&gt;"",P45&lt;&gt;"",Q45&lt;&gt;"",R45&lt;&gt;"",S45&lt;&gt;"",T45&lt;&gt;"")),"",IF(NOT(AND(OR(B45="",COUNTIF('2. Proyectos'!$A$5:$A$54,B45)&gt;0),OR(C45="",COUNTIF(Listas!$CG$2:$CG$50,C45)&gt;0),OR(D45="",AND(ISNUMBER(D45),D45&gt;0)),OR(F45="",COUNTIF(Listas!$Q$2:$Q$4,F45)&gt;0),OR(H45="",COUNTIF(Listas!$T$2:$T$5,H45)&gt;0),OR(J45="",COUNTIF(Listas!$AO$2:$AO$3,J45)&gt;0),OR(K45="",COUNTIF(Listas!$AF$2:$AF$3,K45)&gt;0),OR(L45="",AND(ISNUMBER(L45),L45&gt;=2018,L45&lt;=2025)),OR(M45="",AND(ISNUMBER(M45),M45&gt;=1,M45&lt;=12)),OR(N45="",COUNTIF(Listas!$H$2:$H$250,N45)&gt;0),OR(P45="",AND(ISNUMBER(P45),P45&gt;0)),OR(Q45="",AND(ISNUMBER(Q45),Q45&gt;0)),OR(R45="",AND(ISNUMBER(R45),R45&gt;=0)),OR(S45="",COUNTIF(Listas!$BC$2:$BC$3,S45)&gt;0))),"Dato inválido",IF(NOT(AND(A45&lt;&gt;"",B45&lt;&gt;"",F45&lt;&gt;"",G45&lt;&gt;"",H45&lt;&gt;"",I45&lt;&gt;"",J45&lt;&gt;"",K45&lt;&gt;"",L45&lt;&gt;"",M45&lt;&gt;"",N45&lt;&gt;"",P45&lt;&gt;"")),"Incompleta","OK")))</f>
        <v/>
      </c>
    </row>
    <row r="46">
      <c r="A46" s="8" t="n"/>
      <c r="B46" s="8" t="n"/>
      <c r="C46" s="8" t="n"/>
      <c r="D46" s="14" t="n"/>
      <c r="E46" s="15">
        <f>IF(D46="","",IF(D46&lt;1,"N1",IF(D46&lt;30,"N2",IF(D46&lt;57.5,"N3","N4"))))</f>
        <v/>
      </c>
      <c r="F46" s="8" t="n"/>
      <c r="G46" s="21" t="n"/>
      <c r="H46" s="8" t="n"/>
      <c r="I46" s="21" t="n"/>
      <c r="J46" s="8" t="n"/>
      <c r="K46" s="8" t="n"/>
      <c r="L46" s="13" t="n"/>
      <c r="M46" s="13" t="n"/>
      <c r="N46" s="8" t="n"/>
      <c r="O46" s="15">
        <f>IFERROR(VLOOKUP(N46,Listas!$DK$2:$DL$250,2,FALSE),"")</f>
        <v/>
      </c>
      <c r="P46" s="14" t="n"/>
      <c r="Q46" s="14" t="n"/>
      <c r="R46" s="16" t="n"/>
      <c r="S46" s="16" t="n"/>
      <c r="T46" s="8" t="n"/>
      <c r="V46" s="17">
        <f>IF(NOT(OR(A46&lt;&gt;"",B46&lt;&gt;"",C46&lt;&gt;"",D46&lt;&gt;"",F46&lt;&gt;"",G46&lt;&gt;"",H46&lt;&gt;"",I46&lt;&gt;"",J46&lt;&gt;"",K46&lt;&gt;"",L46&lt;&gt;"",M46&lt;&gt;"",N46&lt;&gt;"",P46&lt;&gt;"",Q46&lt;&gt;"",R46&lt;&gt;"",S46&lt;&gt;"",T46&lt;&gt;"")),"",IF(NOT(AND(OR(B46="",COUNTIF('2. Proyectos'!$A$5:$A$54,B46)&gt;0),OR(C46="",COUNTIF(Listas!$CG$2:$CG$50,C46)&gt;0),OR(D46="",AND(ISNUMBER(D46),D46&gt;0)),OR(F46="",COUNTIF(Listas!$Q$2:$Q$4,F46)&gt;0),OR(H46="",COUNTIF(Listas!$T$2:$T$5,H46)&gt;0),OR(J46="",COUNTIF(Listas!$AO$2:$AO$3,J46)&gt;0),OR(K46="",COUNTIF(Listas!$AF$2:$AF$3,K46)&gt;0),OR(L46="",AND(ISNUMBER(L46),L46&gt;=2018,L46&lt;=2025)),OR(M46="",AND(ISNUMBER(M46),M46&gt;=1,M46&lt;=12)),OR(N46="",COUNTIF(Listas!$H$2:$H$250,N46)&gt;0),OR(P46="",AND(ISNUMBER(P46),P46&gt;0)),OR(Q46="",AND(ISNUMBER(Q46),Q46&gt;0)),OR(R46="",AND(ISNUMBER(R46),R46&gt;=0)),OR(S46="",COUNTIF(Listas!$BC$2:$BC$3,S46)&gt;0))),"Dato inválido",IF(NOT(AND(A46&lt;&gt;"",B46&lt;&gt;"",F46&lt;&gt;"",G46&lt;&gt;"",H46&lt;&gt;"",I46&lt;&gt;"",J46&lt;&gt;"",K46&lt;&gt;"",L46&lt;&gt;"",M46&lt;&gt;"",N46&lt;&gt;"",P46&lt;&gt;"")),"Incompleta","OK")))</f>
        <v/>
      </c>
    </row>
    <row r="47">
      <c r="A47" s="6" t="n"/>
      <c r="B47" s="6" t="n"/>
      <c r="C47" s="6" t="n"/>
      <c r="D47" s="19" t="n"/>
      <c r="E47" s="15">
        <f>IF(D47="","",IF(D47&lt;1,"N1",IF(D47&lt;30,"N2",IF(D47&lt;57.5,"N3","N4"))))</f>
        <v/>
      </c>
      <c r="F47" s="6" t="n"/>
      <c r="G47" s="22" t="n"/>
      <c r="H47" s="6" t="n"/>
      <c r="I47" s="22" t="n"/>
      <c r="J47" s="6" t="n"/>
      <c r="K47" s="6" t="n"/>
      <c r="L47" s="18" t="n"/>
      <c r="M47" s="18" t="n"/>
      <c r="N47" s="6" t="n"/>
      <c r="O47" s="15">
        <f>IFERROR(VLOOKUP(N47,Listas!$DK$2:$DL$250,2,FALSE),"")</f>
        <v/>
      </c>
      <c r="P47" s="19" t="n"/>
      <c r="Q47" s="19" t="n"/>
      <c r="R47" s="20" t="n"/>
      <c r="S47" s="20" t="n"/>
      <c r="T47" s="6" t="n"/>
      <c r="V47" s="17">
        <f>IF(NOT(OR(A47&lt;&gt;"",B47&lt;&gt;"",C47&lt;&gt;"",D47&lt;&gt;"",F47&lt;&gt;"",G47&lt;&gt;"",H47&lt;&gt;"",I47&lt;&gt;"",J47&lt;&gt;"",K47&lt;&gt;"",L47&lt;&gt;"",M47&lt;&gt;"",N47&lt;&gt;"",P47&lt;&gt;"",Q47&lt;&gt;"",R47&lt;&gt;"",S47&lt;&gt;"",T47&lt;&gt;"")),"",IF(NOT(AND(OR(B47="",COUNTIF('2. Proyectos'!$A$5:$A$54,B47)&gt;0),OR(C47="",COUNTIF(Listas!$CG$2:$CG$50,C47)&gt;0),OR(D47="",AND(ISNUMBER(D47),D47&gt;0)),OR(F47="",COUNTIF(Listas!$Q$2:$Q$4,F47)&gt;0),OR(H47="",COUNTIF(Listas!$T$2:$T$5,H47)&gt;0),OR(J47="",COUNTIF(Listas!$AO$2:$AO$3,J47)&gt;0),OR(K47="",COUNTIF(Listas!$AF$2:$AF$3,K47)&gt;0),OR(L47="",AND(ISNUMBER(L47),L47&gt;=2018,L47&lt;=2025)),OR(M47="",AND(ISNUMBER(M47),M47&gt;=1,M47&lt;=12)),OR(N47="",COUNTIF(Listas!$H$2:$H$250,N47)&gt;0),OR(P47="",AND(ISNUMBER(P47),P47&gt;0)),OR(Q47="",AND(ISNUMBER(Q47),Q47&gt;0)),OR(R47="",AND(ISNUMBER(R47),R47&gt;=0)),OR(S47="",COUNTIF(Listas!$BC$2:$BC$3,S47)&gt;0))),"Dato inválido",IF(NOT(AND(A47&lt;&gt;"",B47&lt;&gt;"",F47&lt;&gt;"",G47&lt;&gt;"",H47&lt;&gt;"",I47&lt;&gt;"",J47&lt;&gt;"",K47&lt;&gt;"",L47&lt;&gt;"",M47&lt;&gt;"",N47&lt;&gt;"",P47&lt;&gt;"")),"Incompleta","OK")))</f>
        <v/>
      </c>
    </row>
    <row r="48">
      <c r="A48" s="8" t="n"/>
      <c r="B48" s="8" t="n"/>
      <c r="C48" s="8" t="n"/>
      <c r="D48" s="14" t="n"/>
      <c r="E48" s="15">
        <f>IF(D48="","",IF(D48&lt;1,"N1",IF(D48&lt;30,"N2",IF(D48&lt;57.5,"N3","N4"))))</f>
        <v/>
      </c>
      <c r="F48" s="8" t="n"/>
      <c r="G48" s="21" t="n"/>
      <c r="H48" s="8" t="n"/>
      <c r="I48" s="21" t="n"/>
      <c r="J48" s="8" t="n"/>
      <c r="K48" s="8" t="n"/>
      <c r="L48" s="13" t="n"/>
      <c r="M48" s="13" t="n"/>
      <c r="N48" s="8" t="n"/>
      <c r="O48" s="15">
        <f>IFERROR(VLOOKUP(N48,Listas!$DK$2:$DL$250,2,FALSE),"")</f>
        <v/>
      </c>
      <c r="P48" s="14" t="n"/>
      <c r="Q48" s="14" t="n"/>
      <c r="R48" s="16" t="n"/>
      <c r="S48" s="16" t="n"/>
      <c r="T48" s="8" t="n"/>
      <c r="V48" s="17">
        <f>IF(NOT(OR(A48&lt;&gt;"",B48&lt;&gt;"",C48&lt;&gt;"",D48&lt;&gt;"",F48&lt;&gt;"",G48&lt;&gt;"",H48&lt;&gt;"",I48&lt;&gt;"",J48&lt;&gt;"",K48&lt;&gt;"",L48&lt;&gt;"",M48&lt;&gt;"",N48&lt;&gt;"",P48&lt;&gt;"",Q48&lt;&gt;"",R48&lt;&gt;"",S48&lt;&gt;"",T48&lt;&gt;"")),"",IF(NOT(AND(OR(B48="",COUNTIF('2. Proyectos'!$A$5:$A$54,B48)&gt;0),OR(C48="",COUNTIF(Listas!$CG$2:$CG$50,C48)&gt;0),OR(D48="",AND(ISNUMBER(D48),D48&gt;0)),OR(F48="",COUNTIF(Listas!$Q$2:$Q$4,F48)&gt;0),OR(H48="",COUNTIF(Listas!$T$2:$T$5,H48)&gt;0),OR(J48="",COUNTIF(Listas!$AO$2:$AO$3,J48)&gt;0),OR(K48="",COUNTIF(Listas!$AF$2:$AF$3,K48)&gt;0),OR(L48="",AND(ISNUMBER(L48),L48&gt;=2018,L48&lt;=2025)),OR(M48="",AND(ISNUMBER(M48),M48&gt;=1,M48&lt;=12)),OR(N48="",COUNTIF(Listas!$H$2:$H$250,N48)&gt;0),OR(P48="",AND(ISNUMBER(P48),P48&gt;0)),OR(Q48="",AND(ISNUMBER(Q48),Q48&gt;0)),OR(R48="",AND(ISNUMBER(R48),R48&gt;=0)),OR(S48="",COUNTIF(Listas!$BC$2:$BC$3,S48)&gt;0))),"Dato inválido",IF(NOT(AND(A48&lt;&gt;"",B48&lt;&gt;"",F48&lt;&gt;"",G48&lt;&gt;"",H48&lt;&gt;"",I48&lt;&gt;"",J48&lt;&gt;"",K48&lt;&gt;"",L48&lt;&gt;"",M48&lt;&gt;"",N48&lt;&gt;"",P48&lt;&gt;"")),"Incompleta","OK")))</f>
        <v/>
      </c>
    </row>
    <row r="49">
      <c r="A49" s="6" t="n"/>
      <c r="B49" s="6" t="n"/>
      <c r="C49" s="6" t="n"/>
      <c r="D49" s="19" t="n"/>
      <c r="E49" s="15">
        <f>IF(D49="","",IF(D49&lt;1,"N1",IF(D49&lt;30,"N2",IF(D49&lt;57.5,"N3","N4"))))</f>
        <v/>
      </c>
      <c r="F49" s="6" t="n"/>
      <c r="G49" s="22" t="n"/>
      <c r="H49" s="6" t="n"/>
      <c r="I49" s="22" t="n"/>
      <c r="J49" s="6" t="n"/>
      <c r="K49" s="6" t="n"/>
      <c r="L49" s="18" t="n"/>
      <c r="M49" s="18" t="n"/>
      <c r="N49" s="6" t="n"/>
      <c r="O49" s="15">
        <f>IFERROR(VLOOKUP(N49,Listas!$DK$2:$DL$250,2,FALSE),"")</f>
        <v/>
      </c>
      <c r="P49" s="19" t="n"/>
      <c r="Q49" s="19" t="n"/>
      <c r="R49" s="20" t="n"/>
      <c r="S49" s="20" t="n"/>
      <c r="T49" s="6" t="n"/>
      <c r="V49" s="17">
        <f>IF(NOT(OR(A49&lt;&gt;"",B49&lt;&gt;"",C49&lt;&gt;"",D49&lt;&gt;"",F49&lt;&gt;"",G49&lt;&gt;"",H49&lt;&gt;"",I49&lt;&gt;"",J49&lt;&gt;"",K49&lt;&gt;"",L49&lt;&gt;"",M49&lt;&gt;"",N49&lt;&gt;"",P49&lt;&gt;"",Q49&lt;&gt;"",R49&lt;&gt;"",S49&lt;&gt;"",T49&lt;&gt;"")),"",IF(NOT(AND(OR(B49="",COUNTIF('2. Proyectos'!$A$5:$A$54,B49)&gt;0),OR(C49="",COUNTIF(Listas!$CG$2:$CG$50,C49)&gt;0),OR(D49="",AND(ISNUMBER(D49),D49&gt;0)),OR(F49="",COUNTIF(Listas!$Q$2:$Q$4,F49)&gt;0),OR(H49="",COUNTIF(Listas!$T$2:$T$5,H49)&gt;0),OR(J49="",COUNTIF(Listas!$AO$2:$AO$3,J49)&gt;0),OR(K49="",COUNTIF(Listas!$AF$2:$AF$3,K49)&gt;0),OR(L49="",AND(ISNUMBER(L49),L49&gt;=2018,L49&lt;=2025)),OR(M49="",AND(ISNUMBER(M49),M49&gt;=1,M49&lt;=12)),OR(N49="",COUNTIF(Listas!$H$2:$H$250,N49)&gt;0),OR(P49="",AND(ISNUMBER(P49),P49&gt;0)),OR(Q49="",AND(ISNUMBER(Q49),Q49&gt;0)),OR(R49="",AND(ISNUMBER(R49),R49&gt;=0)),OR(S49="",COUNTIF(Listas!$BC$2:$BC$3,S49)&gt;0))),"Dato inválido",IF(NOT(AND(A49&lt;&gt;"",B49&lt;&gt;"",F49&lt;&gt;"",G49&lt;&gt;"",H49&lt;&gt;"",I49&lt;&gt;"",J49&lt;&gt;"",K49&lt;&gt;"",L49&lt;&gt;"",M49&lt;&gt;"",N49&lt;&gt;"",P49&lt;&gt;"")),"Incompleta","OK")))</f>
        <v/>
      </c>
    </row>
    <row r="50">
      <c r="A50" s="8" t="n"/>
      <c r="B50" s="8" t="n"/>
      <c r="C50" s="8" t="n"/>
      <c r="D50" s="14" t="n"/>
      <c r="E50" s="15">
        <f>IF(D50="","",IF(D50&lt;1,"N1",IF(D50&lt;30,"N2",IF(D50&lt;57.5,"N3","N4"))))</f>
        <v/>
      </c>
      <c r="F50" s="8" t="n"/>
      <c r="G50" s="21" t="n"/>
      <c r="H50" s="8" t="n"/>
      <c r="I50" s="21" t="n"/>
      <c r="J50" s="8" t="n"/>
      <c r="K50" s="8" t="n"/>
      <c r="L50" s="13" t="n"/>
      <c r="M50" s="13" t="n"/>
      <c r="N50" s="8" t="n"/>
      <c r="O50" s="15">
        <f>IFERROR(VLOOKUP(N50,Listas!$DK$2:$DL$250,2,FALSE),"")</f>
        <v/>
      </c>
      <c r="P50" s="14" t="n"/>
      <c r="Q50" s="14" t="n"/>
      <c r="R50" s="16" t="n"/>
      <c r="S50" s="16" t="n"/>
      <c r="T50" s="8" t="n"/>
      <c r="V50" s="17">
        <f>IF(NOT(OR(A50&lt;&gt;"",B50&lt;&gt;"",C50&lt;&gt;"",D50&lt;&gt;"",F50&lt;&gt;"",G50&lt;&gt;"",H50&lt;&gt;"",I50&lt;&gt;"",J50&lt;&gt;"",K50&lt;&gt;"",L50&lt;&gt;"",M50&lt;&gt;"",N50&lt;&gt;"",P50&lt;&gt;"",Q50&lt;&gt;"",R50&lt;&gt;"",S50&lt;&gt;"",T50&lt;&gt;"")),"",IF(NOT(AND(OR(B50="",COUNTIF('2. Proyectos'!$A$5:$A$54,B50)&gt;0),OR(C50="",COUNTIF(Listas!$CG$2:$CG$50,C50)&gt;0),OR(D50="",AND(ISNUMBER(D50),D50&gt;0)),OR(F50="",COUNTIF(Listas!$Q$2:$Q$4,F50)&gt;0),OR(H50="",COUNTIF(Listas!$T$2:$T$5,H50)&gt;0),OR(J50="",COUNTIF(Listas!$AO$2:$AO$3,J50)&gt;0),OR(K50="",COUNTIF(Listas!$AF$2:$AF$3,K50)&gt;0),OR(L50="",AND(ISNUMBER(L50),L50&gt;=2018,L50&lt;=2025)),OR(M50="",AND(ISNUMBER(M50),M50&gt;=1,M50&lt;=12)),OR(N50="",COUNTIF(Listas!$H$2:$H$250,N50)&gt;0),OR(P50="",AND(ISNUMBER(P50),P50&gt;0)),OR(Q50="",AND(ISNUMBER(Q50),Q50&gt;0)),OR(R50="",AND(ISNUMBER(R50),R50&gt;=0)),OR(S50="",COUNTIF(Listas!$BC$2:$BC$3,S50)&gt;0))),"Dato inválido",IF(NOT(AND(A50&lt;&gt;"",B50&lt;&gt;"",F50&lt;&gt;"",G50&lt;&gt;"",H50&lt;&gt;"",I50&lt;&gt;"",J50&lt;&gt;"",K50&lt;&gt;"",L50&lt;&gt;"",M50&lt;&gt;"",N50&lt;&gt;"",P50&lt;&gt;"")),"Incompleta","OK")))</f>
        <v/>
      </c>
    </row>
    <row r="51">
      <c r="A51" s="6" t="n"/>
      <c r="B51" s="6" t="n"/>
      <c r="C51" s="6" t="n"/>
      <c r="D51" s="19" t="n"/>
      <c r="E51" s="15">
        <f>IF(D51="","",IF(D51&lt;1,"N1",IF(D51&lt;30,"N2",IF(D51&lt;57.5,"N3","N4"))))</f>
        <v/>
      </c>
      <c r="F51" s="6" t="n"/>
      <c r="G51" s="22" t="n"/>
      <c r="H51" s="6" t="n"/>
      <c r="I51" s="22" t="n"/>
      <c r="J51" s="6" t="n"/>
      <c r="K51" s="6" t="n"/>
      <c r="L51" s="18" t="n"/>
      <c r="M51" s="18" t="n"/>
      <c r="N51" s="6" t="n"/>
      <c r="O51" s="15">
        <f>IFERROR(VLOOKUP(N51,Listas!$DK$2:$DL$250,2,FALSE),"")</f>
        <v/>
      </c>
      <c r="P51" s="19" t="n"/>
      <c r="Q51" s="19" t="n"/>
      <c r="R51" s="20" t="n"/>
      <c r="S51" s="20" t="n"/>
      <c r="T51" s="6" t="n"/>
      <c r="V51" s="17">
        <f>IF(NOT(OR(A51&lt;&gt;"",B51&lt;&gt;"",C51&lt;&gt;"",D51&lt;&gt;"",F51&lt;&gt;"",G51&lt;&gt;"",H51&lt;&gt;"",I51&lt;&gt;"",J51&lt;&gt;"",K51&lt;&gt;"",L51&lt;&gt;"",M51&lt;&gt;"",N51&lt;&gt;"",P51&lt;&gt;"",Q51&lt;&gt;"",R51&lt;&gt;"",S51&lt;&gt;"",T51&lt;&gt;"")),"",IF(NOT(AND(OR(B51="",COUNTIF('2. Proyectos'!$A$5:$A$54,B51)&gt;0),OR(C51="",COUNTIF(Listas!$CG$2:$CG$50,C51)&gt;0),OR(D51="",AND(ISNUMBER(D51),D51&gt;0)),OR(F51="",COUNTIF(Listas!$Q$2:$Q$4,F51)&gt;0),OR(H51="",COUNTIF(Listas!$T$2:$T$5,H51)&gt;0),OR(J51="",COUNTIF(Listas!$AO$2:$AO$3,J51)&gt;0),OR(K51="",COUNTIF(Listas!$AF$2:$AF$3,K51)&gt;0),OR(L51="",AND(ISNUMBER(L51),L51&gt;=2018,L51&lt;=2025)),OR(M51="",AND(ISNUMBER(M51),M51&gt;=1,M51&lt;=12)),OR(N51="",COUNTIF(Listas!$H$2:$H$250,N51)&gt;0),OR(P51="",AND(ISNUMBER(P51),P51&gt;0)),OR(Q51="",AND(ISNUMBER(Q51),Q51&gt;0)),OR(R51="",AND(ISNUMBER(R51),R51&gt;=0)),OR(S51="",COUNTIF(Listas!$BC$2:$BC$3,S51)&gt;0))),"Dato inválido",IF(NOT(AND(A51&lt;&gt;"",B51&lt;&gt;"",F51&lt;&gt;"",G51&lt;&gt;"",H51&lt;&gt;"",I51&lt;&gt;"",J51&lt;&gt;"",K51&lt;&gt;"",L51&lt;&gt;"",M51&lt;&gt;"",N51&lt;&gt;"",P51&lt;&gt;"")),"Incompleta","OK")))</f>
        <v/>
      </c>
    </row>
    <row r="52">
      <c r="A52" s="8" t="n"/>
      <c r="B52" s="8" t="n"/>
      <c r="C52" s="8" t="n"/>
      <c r="D52" s="14" t="n"/>
      <c r="E52" s="15">
        <f>IF(D52="","",IF(D52&lt;1,"N1",IF(D52&lt;30,"N2",IF(D52&lt;57.5,"N3","N4"))))</f>
        <v/>
      </c>
      <c r="F52" s="8" t="n"/>
      <c r="G52" s="21" t="n"/>
      <c r="H52" s="8" t="n"/>
      <c r="I52" s="21" t="n"/>
      <c r="J52" s="8" t="n"/>
      <c r="K52" s="8" t="n"/>
      <c r="L52" s="13" t="n"/>
      <c r="M52" s="13" t="n"/>
      <c r="N52" s="8" t="n"/>
      <c r="O52" s="15">
        <f>IFERROR(VLOOKUP(N52,Listas!$DK$2:$DL$250,2,FALSE),"")</f>
        <v/>
      </c>
      <c r="P52" s="14" t="n"/>
      <c r="Q52" s="14" t="n"/>
      <c r="R52" s="16" t="n"/>
      <c r="S52" s="16" t="n"/>
      <c r="T52" s="8" t="n"/>
      <c r="V52" s="17">
        <f>IF(NOT(OR(A52&lt;&gt;"",B52&lt;&gt;"",C52&lt;&gt;"",D52&lt;&gt;"",F52&lt;&gt;"",G52&lt;&gt;"",H52&lt;&gt;"",I52&lt;&gt;"",J52&lt;&gt;"",K52&lt;&gt;"",L52&lt;&gt;"",M52&lt;&gt;"",N52&lt;&gt;"",P52&lt;&gt;"",Q52&lt;&gt;"",R52&lt;&gt;"",S52&lt;&gt;"",T52&lt;&gt;"")),"",IF(NOT(AND(OR(B52="",COUNTIF('2. Proyectos'!$A$5:$A$54,B52)&gt;0),OR(C52="",COUNTIF(Listas!$CG$2:$CG$50,C52)&gt;0),OR(D52="",AND(ISNUMBER(D52),D52&gt;0)),OR(F52="",COUNTIF(Listas!$Q$2:$Q$4,F52)&gt;0),OR(H52="",COUNTIF(Listas!$T$2:$T$5,H52)&gt;0),OR(J52="",COUNTIF(Listas!$AO$2:$AO$3,J52)&gt;0),OR(K52="",COUNTIF(Listas!$AF$2:$AF$3,K52)&gt;0),OR(L52="",AND(ISNUMBER(L52),L52&gt;=2018,L52&lt;=2025)),OR(M52="",AND(ISNUMBER(M52),M52&gt;=1,M52&lt;=12)),OR(N52="",COUNTIF(Listas!$H$2:$H$250,N52)&gt;0),OR(P52="",AND(ISNUMBER(P52),P52&gt;0)),OR(Q52="",AND(ISNUMBER(Q52),Q52&gt;0)),OR(R52="",AND(ISNUMBER(R52),R52&gt;=0)),OR(S52="",COUNTIF(Listas!$BC$2:$BC$3,S52)&gt;0))),"Dato inválido",IF(NOT(AND(A52&lt;&gt;"",B52&lt;&gt;"",F52&lt;&gt;"",G52&lt;&gt;"",H52&lt;&gt;"",I52&lt;&gt;"",J52&lt;&gt;"",K52&lt;&gt;"",L52&lt;&gt;"",M52&lt;&gt;"",N52&lt;&gt;"",P52&lt;&gt;"")),"Incompleta","OK")))</f>
        <v/>
      </c>
    </row>
    <row r="53">
      <c r="A53" s="6" t="n"/>
      <c r="B53" s="6" t="n"/>
      <c r="C53" s="6" t="n"/>
      <c r="D53" s="19" t="n"/>
      <c r="E53" s="15">
        <f>IF(D53="","",IF(D53&lt;1,"N1",IF(D53&lt;30,"N2",IF(D53&lt;57.5,"N3","N4"))))</f>
        <v/>
      </c>
      <c r="F53" s="6" t="n"/>
      <c r="G53" s="22" t="n"/>
      <c r="H53" s="6" t="n"/>
      <c r="I53" s="22" t="n"/>
      <c r="J53" s="6" t="n"/>
      <c r="K53" s="6" t="n"/>
      <c r="L53" s="18" t="n"/>
      <c r="M53" s="18" t="n"/>
      <c r="N53" s="6" t="n"/>
      <c r="O53" s="15">
        <f>IFERROR(VLOOKUP(N53,Listas!$DK$2:$DL$250,2,FALSE),"")</f>
        <v/>
      </c>
      <c r="P53" s="19" t="n"/>
      <c r="Q53" s="19" t="n"/>
      <c r="R53" s="20" t="n"/>
      <c r="S53" s="20" t="n"/>
      <c r="T53" s="6" t="n"/>
      <c r="V53" s="17">
        <f>IF(NOT(OR(A53&lt;&gt;"",B53&lt;&gt;"",C53&lt;&gt;"",D53&lt;&gt;"",F53&lt;&gt;"",G53&lt;&gt;"",H53&lt;&gt;"",I53&lt;&gt;"",J53&lt;&gt;"",K53&lt;&gt;"",L53&lt;&gt;"",M53&lt;&gt;"",N53&lt;&gt;"",P53&lt;&gt;"",Q53&lt;&gt;"",R53&lt;&gt;"",S53&lt;&gt;"",T53&lt;&gt;"")),"",IF(NOT(AND(OR(B53="",COUNTIF('2. Proyectos'!$A$5:$A$54,B53)&gt;0),OR(C53="",COUNTIF(Listas!$CG$2:$CG$50,C53)&gt;0),OR(D53="",AND(ISNUMBER(D53),D53&gt;0)),OR(F53="",COUNTIF(Listas!$Q$2:$Q$4,F53)&gt;0),OR(H53="",COUNTIF(Listas!$T$2:$T$5,H53)&gt;0),OR(J53="",COUNTIF(Listas!$AO$2:$AO$3,J53)&gt;0),OR(K53="",COUNTIF(Listas!$AF$2:$AF$3,K53)&gt;0),OR(L53="",AND(ISNUMBER(L53),L53&gt;=2018,L53&lt;=2025)),OR(M53="",AND(ISNUMBER(M53),M53&gt;=1,M53&lt;=12)),OR(N53="",COUNTIF(Listas!$H$2:$H$250,N53)&gt;0),OR(P53="",AND(ISNUMBER(P53),P53&gt;0)),OR(Q53="",AND(ISNUMBER(Q53),Q53&gt;0)),OR(R53="",AND(ISNUMBER(R53),R53&gt;=0)),OR(S53="",COUNTIF(Listas!$BC$2:$BC$3,S53)&gt;0))),"Dato inválido",IF(NOT(AND(A53&lt;&gt;"",B53&lt;&gt;"",F53&lt;&gt;"",G53&lt;&gt;"",H53&lt;&gt;"",I53&lt;&gt;"",J53&lt;&gt;"",K53&lt;&gt;"",L53&lt;&gt;"",M53&lt;&gt;"",N53&lt;&gt;"",P53&lt;&gt;"")),"Incompleta","OK")))</f>
        <v/>
      </c>
    </row>
    <row r="54">
      <c r="A54" s="8" t="n"/>
      <c r="B54" s="8" t="n"/>
      <c r="C54" s="8" t="n"/>
      <c r="D54" s="14" t="n"/>
      <c r="E54" s="15">
        <f>IF(D54="","",IF(D54&lt;1,"N1",IF(D54&lt;30,"N2",IF(D54&lt;57.5,"N3","N4"))))</f>
        <v/>
      </c>
      <c r="F54" s="8" t="n"/>
      <c r="G54" s="21" t="n"/>
      <c r="H54" s="8" t="n"/>
      <c r="I54" s="21" t="n"/>
      <c r="J54" s="8" t="n"/>
      <c r="K54" s="8" t="n"/>
      <c r="L54" s="13" t="n"/>
      <c r="M54" s="13" t="n"/>
      <c r="N54" s="8" t="n"/>
      <c r="O54" s="15">
        <f>IFERROR(VLOOKUP(N54,Listas!$DK$2:$DL$250,2,FALSE),"")</f>
        <v/>
      </c>
      <c r="P54" s="14" t="n"/>
      <c r="Q54" s="14" t="n"/>
      <c r="R54" s="16" t="n"/>
      <c r="S54" s="16" t="n"/>
      <c r="T54" s="8" t="n"/>
      <c r="V54" s="17">
        <f>IF(NOT(OR(A54&lt;&gt;"",B54&lt;&gt;"",C54&lt;&gt;"",D54&lt;&gt;"",F54&lt;&gt;"",G54&lt;&gt;"",H54&lt;&gt;"",I54&lt;&gt;"",J54&lt;&gt;"",K54&lt;&gt;"",L54&lt;&gt;"",M54&lt;&gt;"",N54&lt;&gt;"",P54&lt;&gt;"",Q54&lt;&gt;"",R54&lt;&gt;"",S54&lt;&gt;"",T54&lt;&gt;"")),"",IF(NOT(AND(OR(B54="",COUNTIF('2. Proyectos'!$A$5:$A$54,B54)&gt;0),OR(C54="",COUNTIF(Listas!$CG$2:$CG$50,C54)&gt;0),OR(D54="",AND(ISNUMBER(D54),D54&gt;0)),OR(F54="",COUNTIF(Listas!$Q$2:$Q$4,F54)&gt;0),OR(H54="",COUNTIF(Listas!$T$2:$T$5,H54)&gt;0),OR(J54="",COUNTIF(Listas!$AO$2:$AO$3,J54)&gt;0),OR(K54="",COUNTIF(Listas!$AF$2:$AF$3,K54)&gt;0),OR(L54="",AND(ISNUMBER(L54),L54&gt;=2018,L54&lt;=2025)),OR(M54="",AND(ISNUMBER(M54),M54&gt;=1,M54&lt;=12)),OR(N54="",COUNTIF(Listas!$H$2:$H$250,N54)&gt;0),OR(P54="",AND(ISNUMBER(P54),P54&gt;0)),OR(Q54="",AND(ISNUMBER(Q54),Q54&gt;0)),OR(R54="",AND(ISNUMBER(R54),R54&gt;=0)),OR(S54="",COUNTIF(Listas!$BC$2:$BC$3,S54)&gt;0))),"Dato inválido",IF(NOT(AND(A54&lt;&gt;"",B54&lt;&gt;"",F54&lt;&gt;"",G54&lt;&gt;"",H54&lt;&gt;"",I54&lt;&gt;"",J54&lt;&gt;"",K54&lt;&gt;"",L54&lt;&gt;"",M54&lt;&gt;"",N54&lt;&gt;"",P54&lt;&gt;"")),"Incompleta","OK")))</f>
        <v/>
      </c>
    </row>
    <row r="55">
      <c r="A55" s="6" t="n"/>
      <c r="B55" s="6" t="n"/>
      <c r="C55" s="6" t="n"/>
      <c r="D55" s="19" t="n"/>
      <c r="E55" s="15">
        <f>IF(D55="","",IF(D55&lt;1,"N1",IF(D55&lt;30,"N2",IF(D55&lt;57.5,"N3","N4"))))</f>
        <v/>
      </c>
      <c r="F55" s="6" t="n"/>
      <c r="G55" s="22" t="n"/>
      <c r="H55" s="6" t="n"/>
      <c r="I55" s="22" t="n"/>
      <c r="J55" s="6" t="n"/>
      <c r="K55" s="6" t="n"/>
      <c r="L55" s="18" t="n"/>
      <c r="M55" s="18" t="n"/>
      <c r="N55" s="6" t="n"/>
      <c r="O55" s="15">
        <f>IFERROR(VLOOKUP(N55,Listas!$DK$2:$DL$250,2,FALSE),"")</f>
        <v/>
      </c>
      <c r="P55" s="19" t="n"/>
      <c r="Q55" s="19" t="n"/>
      <c r="R55" s="20" t="n"/>
      <c r="S55" s="20" t="n"/>
      <c r="T55" s="6" t="n"/>
      <c r="V55" s="17">
        <f>IF(NOT(OR(A55&lt;&gt;"",B55&lt;&gt;"",C55&lt;&gt;"",D55&lt;&gt;"",F55&lt;&gt;"",G55&lt;&gt;"",H55&lt;&gt;"",I55&lt;&gt;"",J55&lt;&gt;"",K55&lt;&gt;"",L55&lt;&gt;"",M55&lt;&gt;"",N55&lt;&gt;"",P55&lt;&gt;"",Q55&lt;&gt;"",R55&lt;&gt;"",S55&lt;&gt;"",T55&lt;&gt;"")),"",IF(NOT(AND(OR(B55="",COUNTIF('2. Proyectos'!$A$5:$A$54,B55)&gt;0),OR(C55="",COUNTIF(Listas!$CG$2:$CG$50,C55)&gt;0),OR(D55="",AND(ISNUMBER(D55),D55&gt;0)),OR(F55="",COUNTIF(Listas!$Q$2:$Q$4,F55)&gt;0),OR(H55="",COUNTIF(Listas!$T$2:$T$5,H55)&gt;0),OR(J55="",COUNTIF(Listas!$AO$2:$AO$3,J55)&gt;0),OR(K55="",COUNTIF(Listas!$AF$2:$AF$3,K55)&gt;0),OR(L55="",AND(ISNUMBER(L55),L55&gt;=2018,L55&lt;=2025)),OR(M55="",AND(ISNUMBER(M55),M55&gt;=1,M55&lt;=12)),OR(N55="",COUNTIF(Listas!$H$2:$H$250,N55)&gt;0),OR(P55="",AND(ISNUMBER(P55),P55&gt;0)),OR(Q55="",AND(ISNUMBER(Q55),Q55&gt;0)),OR(R55="",AND(ISNUMBER(R55),R55&gt;=0)),OR(S55="",COUNTIF(Listas!$BC$2:$BC$3,S55)&gt;0))),"Dato inválido",IF(NOT(AND(A55&lt;&gt;"",B55&lt;&gt;"",F55&lt;&gt;"",G55&lt;&gt;"",H55&lt;&gt;"",I55&lt;&gt;"",J55&lt;&gt;"",K55&lt;&gt;"",L55&lt;&gt;"",M55&lt;&gt;"",N55&lt;&gt;"",P55&lt;&gt;"")),"Incompleta","OK")))</f>
        <v/>
      </c>
    </row>
    <row r="56">
      <c r="A56" s="8" t="n"/>
      <c r="B56" s="8" t="n"/>
      <c r="C56" s="8" t="n"/>
      <c r="D56" s="14" t="n"/>
      <c r="E56" s="15">
        <f>IF(D56="","",IF(D56&lt;1,"N1",IF(D56&lt;30,"N2",IF(D56&lt;57.5,"N3","N4"))))</f>
        <v/>
      </c>
      <c r="F56" s="8" t="n"/>
      <c r="G56" s="21" t="n"/>
      <c r="H56" s="8" t="n"/>
      <c r="I56" s="21" t="n"/>
      <c r="J56" s="8" t="n"/>
      <c r="K56" s="8" t="n"/>
      <c r="L56" s="13" t="n"/>
      <c r="M56" s="13" t="n"/>
      <c r="N56" s="8" t="n"/>
      <c r="O56" s="15">
        <f>IFERROR(VLOOKUP(N56,Listas!$DK$2:$DL$250,2,FALSE),"")</f>
        <v/>
      </c>
      <c r="P56" s="14" t="n"/>
      <c r="Q56" s="14" t="n"/>
      <c r="R56" s="16" t="n"/>
      <c r="S56" s="16" t="n"/>
      <c r="T56" s="8" t="n"/>
      <c r="V56" s="17">
        <f>IF(NOT(OR(A56&lt;&gt;"",B56&lt;&gt;"",C56&lt;&gt;"",D56&lt;&gt;"",F56&lt;&gt;"",G56&lt;&gt;"",H56&lt;&gt;"",I56&lt;&gt;"",J56&lt;&gt;"",K56&lt;&gt;"",L56&lt;&gt;"",M56&lt;&gt;"",N56&lt;&gt;"",P56&lt;&gt;"",Q56&lt;&gt;"",R56&lt;&gt;"",S56&lt;&gt;"",T56&lt;&gt;"")),"",IF(NOT(AND(OR(B56="",COUNTIF('2. Proyectos'!$A$5:$A$54,B56)&gt;0),OR(C56="",COUNTIF(Listas!$CG$2:$CG$50,C56)&gt;0),OR(D56="",AND(ISNUMBER(D56),D56&gt;0)),OR(F56="",COUNTIF(Listas!$Q$2:$Q$4,F56)&gt;0),OR(H56="",COUNTIF(Listas!$T$2:$T$5,H56)&gt;0),OR(J56="",COUNTIF(Listas!$AO$2:$AO$3,J56)&gt;0),OR(K56="",COUNTIF(Listas!$AF$2:$AF$3,K56)&gt;0),OR(L56="",AND(ISNUMBER(L56),L56&gt;=2018,L56&lt;=2025)),OR(M56="",AND(ISNUMBER(M56),M56&gt;=1,M56&lt;=12)),OR(N56="",COUNTIF(Listas!$H$2:$H$250,N56)&gt;0),OR(P56="",AND(ISNUMBER(P56),P56&gt;0)),OR(Q56="",AND(ISNUMBER(Q56),Q56&gt;0)),OR(R56="",AND(ISNUMBER(R56),R56&gt;=0)),OR(S56="",COUNTIF(Listas!$BC$2:$BC$3,S56)&gt;0))),"Dato inválido",IF(NOT(AND(A56&lt;&gt;"",B56&lt;&gt;"",F56&lt;&gt;"",G56&lt;&gt;"",H56&lt;&gt;"",I56&lt;&gt;"",J56&lt;&gt;"",K56&lt;&gt;"",L56&lt;&gt;"",M56&lt;&gt;"",N56&lt;&gt;"",P56&lt;&gt;"")),"Incompleta","OK")))</f>
        <v/>
      </c>
    </row>
    <row r="57">
      <c r="A57" s="6" t="n"/>
      <c r="B57" s="6" t="n"/>
      <c r="C57" s="6" t="n"/>
      <c r="D57" s="19" t="n"/>
      <c r="E57" s="15">
        <f>IF(D57="","",IF(D57&lt;1,"N1",IF(D57&lt;30,"N2",IF(D57&lt;57.5,"N3","N4"))))</f>
        <v/>
      </c>
      <c r="F57" s="6" t="n"/>
      <c r="G57" s="22" t="n"/>
      <c r="H57" s="6" t="n"/>
      <c r="I57" s="22" t="n"/>
      <c r="J57" s="6" t="n"/>
      <c r="K57" s="6" t="n"/>
      <c r="L57" s="18" t="n"/>
      <c r="M57" s="18" t="n"/>
      <c r="N57" s="6" t="n"/>
      <c r="O57" s="15">
        <f>IFERROR(VLOOKUP(N57,Listas!$DK$2:$DL$250,2,FALSE),"")</f>
        <v/>
      </c>
      <c r="P57" s="19" t="n"/>
      <c r="Q57" s="19" t="n"/>
      <c r="R57" s="20" t="n"/>
      <c r="S57" s="20" t="n"/>
      <c r="T57" s="6" t="n"/>
      <c r="V57" s="17">
        <f>IF(NOT(OR(A57&lt;&gt;"",B57&lt;&gt;"",C57&lt;&gt;"",D57&lt;&gt;"",F57&lt;&gt;"",G57&lt;&gt;"",H57&lt;&gt;"",I57&lt;&gt;"",J57&lt;&gt;"",K57&lt;&gt;"",L57&lt;&gt;"",M57&lt;&gt;"",N57&lt;&gt;"",P57&lt;&gt;"",Q57&lt;&gt;"",R57&lt;&gt;"",S57&lt;&gt;"",T57&lt;&gt;"")),"",IF(NOT(AND(OR(B57="",COUNTIF('2. Proyectos'!$A$5:$A$54,B57)&gt;0),OR(C57="",COUNTIF(Listas!$CG$2:$CG$50,C57)&gt;0),OR(D57="",AND(ISNUMBER(D57),D57&gt;0)),OR(F57="",COUNTIF(Listas!$Q$2:$Q$4,F57)&gt;0),OR(H57="",COUNTIF(Listas!$T$2:$T$5,H57)&gt;0),OR(J57="",COUNTIF(Listas!$AO$2:$AO$3,J57)&gt;0),OR(K57="",COUNTIF(Listas!$AF$2:$AF$3,K57)&gt;0),OR(L57="",AND(ISNUMBER(L57),L57&gt;=2018,L57&lt;=2025)),OR(M57="",AND(ISNUMBER(M57),M57&gt;=1,M57&lt;=12)),OR(N57="",COUNTIF(Listas!$H$2:$H$250,N57)&gt;0),OR(P57="",AND(ISNUMBER(P57),P57&gt;0)),OR(Q57="",AND(ISNUMBER(Q57),Q57&gt;0)),OR(R57="",AND(ISNUMBER(R57),R57&gt;=0)),OR(S57="",COUNTIF(Listas!$BC$2:$BC$3,S57)&gt;0))),"Dato inválido",IF(NOT(AND(A57&lt;&gt;"",B57&lt;&gt;"",F57&lt;&gt;"",G57&lt;&gt;"",H57&lt;&gt;"",I57&lt;&gt;"",J57&lt;&gt;"",K57&lt;&gt;"",L57&lt;&gt;"",M57&lt;&gt;"",N57&lt;&gt;"",P57&lt;&gt;"")),"Incompleta","OK")))</f>
        <v/>
      </c>
    </row>
    <row r="58">
      <c r="A58" s="8" t="n"/>
      <c r="B58" s="8" t="n"/>
      <c r="C58" s="8" t="n"/>
      <c r="D58" s="14" t="n"/>
      <c r="E58" s="15">
        <f>IF(D58="","",IF(D58&lt;1,"N1",IF(D58&lt;30,"N2",IF(D58&lt;57.5,"N3","N4"))))</f>
        <v/>
      </c>
      <c r="F58" s="8" t="n"/>
      <c r="G58" s="21" t="n"/>
      <c r="H58" s="8" t="n"/>
      <c r="I58" s="21" t="n"/>
      <c r="J58" s="8" t="n"/>
      <c r="K58" s="8" t="n"/>
      <c r="L58" s="13" t="n"/>
      <c r="M58" s="13" t="n"/>
      <c r="N58" s="8" t="n"/>
      <c r="O58" s="15">
        <f>IFERROR(VLOOKUP(N58,Listas!$DK$2:$DL$250,2,FALSE),"")</f>
        <v/>
      </c>
      <c r="P58" s="14" t="n"/>
      <c r="Q58" s="14" t="n"/>
      <c r="R58" s="16" t="n"/>
      <c r="S58" s="16" t="n"/>
      <c r="T58" s="8" t="n"/>
      <c r="V58" s="17">
        <f>IF(NOT(OR(A58&lt;&gt;"",B58&lt;&gt;"",C58&lt;&gt;"",D58&lt;&gt;"",F58&lt;&gt;"",G58&lt;&gt;"",H58&lt;&gt;"",I58&lt;&gt;"",J58&lt;&gt;"",K58&lt;&gt;"",L58&lt;&gt;"",M58&lt;&gt;"",N58&lt;&gt;"",P58&lt;&gt;"",Q58&lt;&gt;"",R58&lt;&gt;"",S58&lt;&gt;"",T58&lt;&gt;"")),"",IF(NOT(AND(OR(B58="",COUNTIF('2. Proyectos'!$A$5:$A$54,B58)&gt;0),OR(C58="",COUNTIF(Listas!$CG$2:$CG$50,C58)&gt;0),OR(D58="",AND(ISNUMBER(D58),D58&gt;0)),OR(F58="",COUNTIF(Listas!$Q$2:$Q$4,F58)&gt;0),OR(H58="",COUNTIF(Listas!$T$2:$T$5,H58)&gt;0),OR(J58="",COUNTIF(Listas!$AO$2:$AO$3,J58)&gt;0),OR(K58="",COUNTIF(Listas!$AF$2:$AF$3,K58)&gt;0),OR(L58="",AND(ISNUMBER(L58),L58&gt;=2018,L58&lt;=2025)),OR(M58="",AND(ISNUMBER(M58),M58&gt;=1,M58&lt;=12)),OR(N58="",COUNTIF(Listas!$H$2:$H$250,N58)&gt;0),OR(P58="",AND(ISNUMBER(P58),P58&gt;0)),OR(Q58="",AND(ISNUMBER(Q58),Q58&gt;0)),OR(R58="",AND(ISNUMBER(R58),R58&gt;=0)),OR(S58="",COUNTIF(Listas!$BC$2:$BC$3,S58)&gt;0))),"Dato inválido",IF(NOT(AND(A58&lt;&gt;"",B58&lt;&gt;"",F58&lt;&gt;"",G58&lt;&gt;"",H58&lt;&gt;"",I58&lt;&gt;"",J58&lt;&gt;"",K58&lt;&gt;"",L58&lt;&gt;"",M58&lt;&gt;"",N58&lt;&gt;"",P58&lt;&gt;"")),"Incompleta","OK")))</f>
        <v/>
      </c>
    </row>
    <row r="59">
      <c r="A59" s="6" t="n"/>
      <c r="B59" s="6" t="n"/>
      <c r="C59" s="6" t="n"/>
      <c r="D59" s="19" t="n"/>
      <c r="E59" s="15">
        <f>IF(D59="","",IF(D59&lt;1,"N1",IF(D59&lt;30,"N2",IF(D59&lt;57.5,"N3","N4"))))</f>
        <v/>
      </c>
      <c r="F59" s="6" t="n"/>
      <c r="G59" s="22" t="n"/>
      <c r="H59" s="6" t="n"/>
      <c r="I59" s="22" t="n"/>
      <c r="J59" s="6" t="n"/>
      <c r="K59" s="6" t="n"/>
      <c r="L59" s="18" t="n"/>
      <c r="M59" s="18" t="n"/>
      <c r="N59" s="6" t="n"/>
      <c r="O59" s="15">
        <f>IFERROR(VLOOKUP(N59,Listas!$DK$2:$DL$250,2,FALSE),"")</f>
        <v/>
      </c>
      <c r="P59" s="19" t="n"/>
      <c r="Q59" s="19" t="n"/>
      <c r="R59" s="20" t="n"/>
      <c r="S59" s="20" t="n"/>
      <c r="T59" s="6" t="n"/>
      <c r="V59" s="17">
        <f>IF(NOT(OR(A59&lt;&gt;"",B59&lt;&gt;"",C59&lt;&gt;"",D59&lt;&gt;"",F59&lt;&gt;"",G59&lt;&gt;"",H59&lt;&gt;"",I59&lt;&gt;"",J59&lt;&gt;"",K59&lt;&gt;"",L59&lt;&gt;"",M59&lt;&gt;"",N59&lt;&gt;"",P59&lt;&gt;"",Q59&lt;&gt;"",R59&lt;&gt;"",S59&lt;&gt;"",T59&lt;&gt;"")),"",IF(NOT(AND(OR(B59="",COUNTIF('2. Proyectos'!$A$5:$A$54,B59)&gt;0),OR(C59="",COUNTIF(Listas!$CG$2:$CG$50,C59)&gt;0),OR(D59="",AND(ISNUMBER(D59),D59&gt;0)),OR(F59="",COUNTIF(Listas!$Q$2:$Q$4,F59)&gt;0),OR(H59="",COUNTIF(Listas!$T$2:$T$5,H59)&gt;0),OR(J59="",COUNTIF(Listas!$AO$2:$AO$3,J59)&gt;0),OR(K59="",COUNTIF(Listas!$AF$2:$AF$3,K59)&gt;0),OR(L59="",AND(ISNUMBER(L59),L59&gt;=2018,L59&lt;=2025)),OR(M59="",AND(ISNUMBER(M59),M59&gt;=1,M59&lt;=12)),OR(N59="",COUNTIF(Listas!$H$2:$H$250,N59)&gt;0),OR(P59="",AND(ISNUMBER(P59),P59&gt;0)),OR(Q59="",AND(ISNUMBER(Q59),Q59&gt;0)),OR(R59="",AND(ISNUMBER(R59),R59&gt;=0)),OR(S59="",COUNTIF(Listas!$BC$2:$BC$3,S59)&gt;0))),"Dato inválido",IF(NOT(AND(A59&lt;&gt;"",B59&lt;&gt;"",F59&lt;&gt;"",G59&lt;&gt;"",H59&lt;&gt;"",I59&lt;&gt;"",J59&lt;&gt;"",K59&lt;&gt;"",L59&lt;&gt;"",M59&lt;&gt;"",N59&lt;&gt;"",P59&lt;&gt;"")),"Incompleta","OK")))</f>
        <v/>
      </c>
    </row>
    <row r="60">
      <c r="A60" s="8" t="n"/>
      <c r="B60" s="8" t="n"/>
      <c r="C60" s="8" t="n"/>
      <c r="D60" s="14" t="n"/>
      <c r="E60" s="15">
        <f>IF(D60="","",IF(D60&lt;1,"N1",IF(D60&lt;30,"N2",IF(D60&lt;57.5,"N3","N4"))))</f>
        <v/>
      </c>
      <c r="F60" s="8" t="n"/>
      <c r="G60" s="21" t="n"/>
      <c r="H60" s="8" t="n"/>
      <c r="I60" s="21" t="n"/>
      <c r="J60" s="8" t="n"/>
      <c r="K60" s="8" t="n"/>
      <c r="L60" s="13" t="n"/>
      <c r="M60" s="13" t="n"/>
      <c r="N60" s="8" t="n"/>
      <c r="O60" s="15">
        <f>IFERROR(VLOOKUP(N60,Listas!$DK$2:$DL$250,2,FALSE),"")</f>
        <v/>
      </c>
      <c r="P60" s="14" t="n"/>
      <c r="Q60" s="14" t="n"/>
      <c r="R60" s="16" t="n"/>
      <c r="S60" s="16" t="n"/>
      <c r="T60" s="8" t="n"/>
      <c r="V60" s="17">
        <f>IF(NOT(OR(A60&lt;&gt;"",B60&lt;&gt;"",C60&lt;&gt;"",D60&lt;&gt;"",F60&lt;&gt;"",G60&lt;&gt;"",H60&lt;&gt;"",I60&lt;&gt;"",J60&lt;&gt;"",K60&lt;&gt;"",L60&lt;&gt;"",M60&lt;&gt;"",N60&lt;&gt;"",P60&lt;&gt;"",Q60&lt;&gt;"",R60&lt;&gt;"",S60&lt;&gt;"",T60&lt;&gt;"")),"",IF(NOT(AND(OR(B60="",COUNTIF('2. Proyectos'!$A$5:$A$54,B60)&gt;0),OR(C60="",COUNTIF(Listas!$CG$2:$CG$50,C60)&gt;0),OR(D60="",AND(ISNUMBER(D60),D60&gt;0)),OR(F60="",COUNTIF(Listas!$Q$2:$Q$4,F60)&gt;0),OR(H60="",COUNTIF(Listas!$T$2:$T$5,H60)&gt;0),OR(J60="",COUNTIF(Listas!$AO$2:$AO$3,J60)&gt;0),OR(K60="",COUNTIF(Listas!$AF$2:$AF$3,K60)&gt;0),OR(L60="",AND(ISNUMBER(L60),L60&gt;=2018,L60&lt;=2025)),OR(M60="",AND(ISNUMBER(M60),M60&gt;=1,M60&lt;=12)),OR(N60="",COUNTIF(Listas!$H$2:$H$250,N60)&gt;0),OR(P60="",AND(ISNUMBER(P60),P60&gt;0)),OR(Q60="",AND(ISNUMBER(Q60),Q60&gt;0)),OR(R60="",AND(ISNUMBER(R60),R60&gt;=0)),OR(S60="",COUNTIF(Listas!$BC$2:$BC$3,S60)&gt;0))),"Dato inválido",IF(NOT(AND(A60&lt;&gt;"",B60&lt;&gt;"",F60&lt;&gt;"",G60&lt;&gt;"",H60&lt;&gt;"",I60&lt;&gt;"",J60&lt;&gt;"",K60&lt;&gt;"",L60&lt;&gt;"",M60&lt;&gt;"",N60&lt;&gt;"",P60&lt;&gt;"")),"Incompleta","OK")))</f>
        <v/>
      </c>
    </row>
    <row r="61">
      <c r="A61" s="6" t="n"/>
      <c r="B61" s="6" t="n"/>
      <c r="C61" s="6" t="n"/>
      <c r="D61" s="19" t="n"/>
      <c r="E61" s="15">
        <f>IF(D61="","",IF(D61&lt;1,"N1",IF(D61&lt;30,"N2",IF(D61&lt;57.5,"N3","N4"))))</f>
        <v/>
      </c>
      <c r="F61" s="6" t="n"/>
      <c r="G61" s="22" t="n"/>
      <c r="H61" s="6" t="n"/>
      <c r="I61" s="22" t="n"/>
      <c r="J61" s="6" t="n"/>
      <c r="K61" s="6" t="n"/>
      <c r="L61" s="18" t="n"/>
      <c r="M61" s="18" t="n"/>
      <c r="N61" s="6" t="n"/>
      <c r="O61" s="15">
        <f>IFERROR(VLOOKUP(N61,Listas!$DK$2:$DL$250,2,FALSE),"")</f>
        <v/>
      </c>
      <c r="P61" s="19" t="n"/>
      <c r="Q61" s="19" t="n"/>
      <c r="R61" s="20" t="n"/>
      <c r="S61" s="20" t="n"/>
      <c r="T61" s="6" t="n"/>
      <c r="V61" s="17">
        <f>IF(NOT(OR(A61&lt;&gt;"",B61&lt;&gt;"",C61&lt;&gt;"",D61&lt;&gt;"",F61&lt;&gt;"",G61&lt;&gt;"",H61&lt;&gt;"",I61&lt;&gt;"",J61&lt;&gt;"",K61&lt;&gt;"",L61&lt;&gt;"",M61&lt;&gt;"",N61&lt;&gt;"",P61&lt;&gt;"",Q61&lt;&gt;"",R61&lt;&gt;"",S61&lt;&gt;"",T61&lt;&gt;"")),"",IF(NOT(AND(OR(B61="",COUNTIF('2. Proyectos'!$A$5:$A$54,B61)&gt;0),OR(C61="",COUNTIF(Listas!$CG$2:$CG$50,C61)&gt;0),OR(D61="",AND(ISNUMBER(D61),D61&gt;0)),OR(F61="",COUNTIF(Listas!$Q$2:$Q$4,F61)&gt;0),OR(H61="",COUNTIF(Listas!$T$2:$T$5,H61)&gt;0),OR(J61="",COUNTIF(Listas!$AO$2:$AO$3,J61)&gt;0),OR(K61="",COUNTIF(Listas!$AF$2:$AF$3,K61)&gt;0),OR(L61="",AND(ISNUMBER(L61),L61&gt;=2018,L61&lt;=2025)),OR(M61="",AND(ISNUMBER(M61),M61&gt;=1,M61&lt;=12)),OR(N61="",COUNTIF(Listas!$H$2:$H$250,N61)&gt;0),OR(P61="",AND(ISNUMBER(P61),P61&gt;0)),OR(Q61="",AND(ISNUMBER(Q61),Q61&gt;0)),OR(R61="",AND(ISNUMBER(R61),R61&gt;=0)),OR(S61="",COUNTIF(Listas!$BC$2:$BC$3,S61)&gt;0))),"Dato inválido",IF(NOT(AND(A61&lt;&gt;"",B61&lt;&gt;"",F61&lt;&gt;"",G61&lt;&gt;"",H61&lt;&gt;"",I61&lt;&gt;"",J61&lt;&gt;"",K61&lt;&gt;"",L61&lt;&gt;"",M61&lt;&gt;"",N61&lt;&gt;"",P61&lt;&gt;"")),"Incompleta","OK")))</f>
        <v/>
      </c>
    </row>
    <row r="62">
      <c r="A62" s="8" t="n"/>
      <c r="B62" s="8" t="n"/>
      <c r="C62" s="8" t="n"/>
      <c r="D62" s="14" t="n"/>
      <c r="E62" s="15">
        <f>IF(D62="","",IF(D62&lt;1,"N1",IF(D62&lt;30,"N2",IF(D62&lt;57.5,"N3","N4"))))</f>
        <v/>
      </c>
      <c r="F62" s="8" t="n"/>
      <c r="G62" s="21" t="n"/>
      <c r="H62" s="8" t="n"/>
      <c r="I62" s="21" t="n"/>
      <c r="J62" s="8" t="n"/>
      <c r="K62" s="8" t="n"/>
      <c r="L62" s="13" t="n"/>
      <c r="M62" s="13" t="n"/>
      <c r="N62" s="8" t="n"/>
      <c r="O62" s="15">
        <f>IFERROR(VLOOKUP(N62,Listas!$DK$2:$DL$250,2,FALSE),"")</f>
        <v/>
      </c>
      <c r="P62" s="14" t="n"/>
      <c r="Q62" s="14" t="n"/>
      <c r="R62" s="16" t="n"/>
      <c r="S62" s="16" t="n"/>
      <c r="T62" s="8" t="n"/>
      <c r="V62" s="17">
        <f>IF(NOT(OR(A62&lt;&gt;"",B62&lt;&gt;"",C62&lt;&gt;"",D62&lt;&gt;"",F62&lt;&gt;"",G62&lt;&gt;"",H62&lt;&gt;"",I62&lt;&gt;"",J62&lt;&gt;"",K62&lt;&gt;"",L62&lt;&gt;"",M62&lt;&gt;"",N62&lt;&gt;"",P62&lt;&gt;"",Q62&lt;&gt;"",R62&lt;&gt;"",S62&lt;&gt;"",T62&lt;&gt;"")),"",IF(NOT(AND(OR(B62="",COUNTIF('2. Proyectos'!$A$5:$A$54,B62)&gt;0),OR(C62="",COUNTIF(Listas!$CG$2:$CG$50,C62)&gt;0),OR(D62="",AND(ISNUMBER(D62),D62&gt;0)),OR(F62="",COUNTIF(Listas!$Q$2:$Q$4,F62)&gt;0),OR(H62="",COUNTIF(Listas!$T$2:$T$5,H62)&gt;0),OR(J62="",COUNTIF(Listas!$AO$2:$AO$3,J62)&gt;0),OR(K62="",COUNTIF(Listas!$AF$2:$AF$3,K62)&gt;0),OR(L62="",AND(ISNUMBER(L62),L62&gt;=2018,L62&lt;=2025)),OR(M62="",AND(ISNUMBER(M62),M62&gt;=1,M62&lt;=12)),OR(N62="",COUNTIF(Listas!$H$2:$H$250,N62)&gt;0),OR(P62="",AND(ISNUMBER(P62),P62&gt;0)),OR(Q62="",AND(ISNUMBER(Q62),Q62&gt;0)),OR(R62="",AND(ISNUMBER(R62),R62&gt;=0)),OR(S62="",COUNTIF(Listas!$BC$2:$BC$3,S62)&gt;0))),"Dato inválido",IF(NOT(AND(A62&lt;&gt;"",B62&lt;&gt;"",F62&lt;&gt;"",G62&lt;&gt;"",H62&lt;&gt;"",I62&lt;&gt;"",J62&lt;&gt;"",K62&lt;&gt;"",L62&lt;&gt;"",M62&lt;&gt;"",N62&lt;&gt;"",P62&lt;&gt;"")),"Incompleta","OK")))</f>
        <v/>
      </c>
    </row>
    <row r="63">
      <c r="A63" s="6" t="n"/>
      <c r="B63" s="6" t="n"/>
      <c r="C63" s="6" t="n"/>
      <c r="D63" s="19" t="n"/>
      <c r="E63" s="15">
        <f>IF(D63="","",IF(D63&lt;1,"N1",IF(D63&lt;30,"N2",IF(D63&lt;57.5,"N3","N4"))))</f>
        <v/>
      </c>
      <c r="F63" s="6" t="n"/>
      <c r="G63" s="22" t="n"/>
      <c r="H63" s="6" t="n"/>
      <c r="I63" s="22" t="n"/>
      <c r="J63" s="6" t="n"/>
      <c r="K63" s="6" t="n"/>
      <c r="L63" s="18" t="n"/>
      <c r="M63" s="18" t="n"/>
      <c r="N63" s="6" t="n"/>
      <c r="O63" s="15">
        <f>IFERROR(VLOOKUP(N63,Listas!$DK$2:$DL$250,2,FALSE),"")</f>
        <v/>
      </c>
      <c r="P63" s="19" t="n"/>
      <c r="Q63" s="19" t="n"/>
      <c r="R63" s="20" t="n"/>
      <c r="S63" s="20" t="n"/>
      <c r="T63" s="6" t="n"/>
      <c r="V63" s="17">
        <f>IF(NOT(OR(A63&lt;&gt;"",B63&lt;&gt;"",C63&lt;&gt;"",D63&lt;&gt;"",F63&lt;&gt;"",G63&lt;&gt;"",H63&lt;&gt;"",I63&lt;&gt;"",J63&lt;&gt;"",K63&lt;&gt;"",L63&lt;&gt;"",M63&lt;&gt;"",N63&lt;&gt;"",P63&lt;&gt;"",Q63&lt;&gt;"",R63&lt;&gt;"",S63&lt;&gt;"",T63&lt;&gt;"")),"",IF(NOT(AND(OR(B63="",COUNTIF('2. Proyectos'!$A$5:$A$54,B63)&gt;0),OR(C63="",COUNTIF(Listas!$CG$2:$CG$50,C63)&gt;0),OR(D63="",AND(ISNUMBER(D63),D63&gt;0)),OR(F63="",COUNTIF(Listas!$Q$2:$Q$4,F63)&gt;0),OR(H63="",COUNTIF(Listas!$T$2:$T$5,H63)&gt;0),OR(J63="",COUNTIF(Listas!$AO$2:$AO$3,J63)&gt;0),OR(K63="",COUNTIF(Listas!$AF$2:$AF$3,K63)&gt;0),OR(L63="",AND(ISNUMBER(L63),L63&gt;=2018,L63&lt;=2025)),OR(M63="",AND(ISNUMBER(M63),M63&gt;=1,M63&lt;=12)),OR(N63="",COUNTIF(Listas!$H$2:$H$250,N63)&gt;0),OR(P63="",AND(ISNUMBER(P63),P63&gt;0)),OR(Q63="",AND(ISNUMBER(Q63),Q63&gt;0)),OR(R63="",AND(ISNUMBER(R63),R63&gt;=0)),OR(S63="",COUNTIF(Listas!$BC$2:$BC$3,S63)&gt;0))),"Dato inválido",IF(NOT(AND(A63&lt;&gt;"",B63&lt;&gt;"",F63&lt;&gt;"",G63&lt;&gt;"",H63&lt;&gt;"",I63&lt;&gt;"",J63&lt;&gt;"",K63&lt;&gt;"",L63&lt;&gt;"",M63&lt;&gt;"",N63&lt;&gt;"",P63&lt;&gt;"")),"Incompleta","OK")))</f>
        <v/>
      </c>
    </row>
    <row r="64">
      <c r="A64" s="8" t="n"/>
      <c r="B64" s="8" t="n"/>
      <c r="C64" s="8" t="n"/>
      <c r="D64" s="14" t="n"/>
      <c r="E64" s="15">
        <f>IF(D64="","",IF(D64&lt;1,"N1",IF(D64&lt;30,"N2",IF(D64&lt;57.5,"N3","N4"))))</f>
        <v/>
      </c>
      <c r="F64" s="8" t="n"/>
      <c r="G64" s="21" t="n"/>
      <c r="H64" s="8" t="n"/>
      <c r="I64" s="21" t="n"/>
      <c r="J64" s="8" t="n"/>
      <c r="K64" s="8" t="n"/>
      <c r="L64" s="13" t="n"/>
      <c r="M64" s="13" t="n"/>
      <c r="N64" s="8" t="n"/>
      <c r="O64" s="15">
        <f>IFERROR(VLOOKUP(N64,Listas!$DK$2:$DL$250,2,FALSE),"")</f>
        <v/>
      </c>
      <c r="P64" s="14" t="n"/>
      <c r="Q64" s="14" t="n"/>
      <c r="R64" s="16" t="n"/>
      <c r="S64" s="16" t="n"/>
      <c r="T64" s="8" t="n"/>
      <c r="V64" s="17">
        <f>IF(NOT(OR(A64&lt;&gt;"",B64&lt;&gt;"",C64&lt;&gt;"",D64&lt;&gt;"",F64&lt;&gt;"",G64&lt;&gt;"",H64&lt;&gt;"",I64&lt;&gt;"",J64&lt;&gt;"",K64&lt;&gt;"",L64&lt;&gt;"",M64&lt;&gt;"",N64&lt;&gt;"",P64&lt;&gt;"",Q64&lt;&gt;"",R64&lt;&gt;"",S64&lt;&gt;"",T64&lt;&gt;"")),"",IF(NOT(AND(OR(B64="",COUNTIF('2. Proyectos'!$A$5:$A$54,B64)&gt;0),OR(C64="",COUNTIF(Listas!$CG$2:$CG$50,C64)&gt;0),OR(D64="",AND(ISNUMBER(D64),D64&gt;0)),OR(F64="",COUNTIF(Listas!$Q$2:$Q$4,F64)&gt;0),OR(H64="",COUNTIF(Listas!$T$2:$T$5,H64)&gt;0),OR(J64="",COUNTIF(Listas!$AO$2:$AO$3,J64)&gt;0),OR(K64="",COUNTIF(Listas!$AF$2:$AF$3,K64)&gt;0),OR(L64="",AND(ISNUMBER(L64),L64&gt;=2018,L64&lt;=2025)),OR(M64="",AND(ISNUMBER(M64),M64&gt;=1,M64&lt;=12)),OR(N64="",COUNTIF(Listas!$H$2:$H$250,N64)&gt;0),OR(P64="",AND(ISNUMBER(P64),P64&gt;0)),OR(Q64="",AND(ISNUMBER(Q64),Q64&gt;0)),OR(R64="",AND(ISNUMBER(R64),R64&gt;=0)),OR(S64="",COUNTIF(Listas!$BC$2:$BC$3,S64)&gt;0))),"Dato inválido",IF(NOT(AND(A64&lt;&gt;"",B64&lt;&gt;"",F64&lt;&gt;"",G64&lt;&gt;"",H64&lt;&gt;"",I64&lt;&gt;"",J64&lt;&gt;"",K64&lt;&gt;"",L64&lt;&gt;"",M64&lt;&gt;"",N64&lt;&gt;"",P64&lt;&gt;"")),"Incompleta","OK")))</f>
        <v/>
      </c>
    </row>
    <row r="65">
      <c r="A65" s="6" t="n"/>
      <c r="B65" s="6" t="n"/>
      <c r="C65" s="6" t="n"/>
      <c r="D65" s="19" t="n"/>
      <c r="E65" s="15">
        <f>IF(D65="","",IF(D65&lt;1,"N1",IF(D65&lt;30,"N2",IF(D65&lt;57.5,"N3","N4"))))</f>
        <v/>
      </c>
      <c r="F65" s="6" t="n"/>
      <c r="G65" s="22" t="n"/>
      <c r="H65" s="6" t="n"/>
      <c r="I65" s="22" t="n"/>
      <c r="J65" s="6" t="n"/>
      <c r="K65" s="6" t="n"/>
      <c r="L65" s="18" t="n"/>
      <c r="M65" s="18" t="n"/>
      <c r="N65" s="6" t="n"/>
      <c r="O65" s="15">
        <f>IFERROR(VLOOKUP(N65,Listas!$DK$2:$DL$250,2,FALSE),"")</f>
        <v/>
      </c>
      <c r="P65" s="19" t="n"/>
      <c r="Q65" s="19" t="n"/>
      <c r="R65" s="20" t="n"/>
      <c r="S65" s="20" t="n"/>
      <c r="T65" s="6" t="n"/>
      <c r="V65" s="17">
        <f>IF(NOT(OR(A65&lt;&gt;"",B65&lt;&gt;"",C65&lt;&gt;"",D65&lt;&gt;"",F65&lt;&gt;"",G65&lt;&gt;"",H65&lt;&gt;"",I65&lt;&gt;"",J65&lt;&gt;"",K65&lt;&gt;"",L65&lt;&gt;"",M65&lt;&gt;"",N65&lt;&gt;"",P65&lt;&gt;"",Q65&lt;&gt;"",R65&lt;&gt;"",S65&lt;&gt;"",T65&lt;&gt;"")),"",IF(NOT(AND(OR(B65="",COUNTIF('2. Proyectos'!$A$5:$A$54,B65)&gt;0),OR(C65="",COUNTIF(Listas!$CG$2:$CG$50,C65)&gt;0),OR(D65="",AND(ISNUMBER(D65),D65&gt;0)),OR(F65="",COUNTIF(Listas!$Q$2:$Q$4,F65)&gt;0),OR(H65="",COUNTIF(Listas!$T$2:$T$5,H65)&gt;0),OR(J65="",COUNTIF(Listas!$AO$2:$AO$3,J65)&gt;0),OR(K65="",COUNTIF(Listas!$AF$2:$AF$3,K65)&gt;0),OR(L65="",AND(ISNUMBER(L65),L65&gt;=2018,L65&lt;=2025)),OR(M65="",AND(ISNUMBER(M65),M65&gt;=1,M65&lt;=12)),OR(N65="",COUNTIF(Listas!$H$2:$H$250,N65)&gt;0),OR(P65="",AND(ISNUMBER(P65),P65&gt;0)),OR(Q65="",AND(ISNUMBER(Q65),Q65&gt;0)),OR(R65="",AND(ISNUMBER(R65),R65&gt;=0)),OR(S65="",COUNTIF(Listas!$BC$2:$BC$3,S65)&gt;0))),"Dato inválido",IF(NOT(AND(A65&lt;&gt;"",B65&lt;&gt;"",F65&lt;&gt;"",G65&lt;&gt;"",H65&lt;&gt;"",I65&lt;&gt;"",J65&lt;&gt;"",K65&lt;&gt;"",L65&lt;&gt;"",M65&lt;&gt;"",N65&lt;&gt;"",P65&lt;&gt;"")),"Incompleta","OK")))</f>
        <v/>
      </c>
    </row>
    <row r="66">
      <c r="A66" s="8" t="n"/>
      <c r="B66" s="8" t="n"/>
      <c r="C66" s="8" t="n"/>
      <c r="D66" s="14" t="n"/>
      <c r="E66" s="15">
        <f>IF(D66="","",IF(D66&lt;1,"N1",IF(D66&lt;30,"N2",IF(D66&lt;57.5,"N3","N4"))))</f>
        <v/>
      </c>
      <c r="F66" s="8" t="n"/>
      <c r="G66" s="21" t="n"/>
      <c r="H66" s="8" t="n"/>
      <c r="I66" s="21" t="n"/>
      <c r="J66" s="8" t="n"/>
      <c r="K66" s="8" t="n"/>
      <c r="L66" s="13" t="n"/>
      <c r="M66" s="13" t="n"/>
      <c r="N66" s="8" t="n"/>
      <c r="O66" s="15">
        <f>IFERROR(VLOOKUP(N66,Listas!$DK$2:$DL$250,2,FALSE),"")</f>
        <v/>
      </c>
      <c r="P66" s="14" t="n"/>
      <c r="Q66" s="14" t="n"/>
      <c r="R66" s="16" t="n"/>
      <c r="S66" s="16" t="n"/>
      <c r="T66" s="8" t="n"/>
      <c r="V66" s="17">
        <f>IF(NOT(OR(A66&lt;&gt;"",B66&lt;&gt;"",C66&lt;&gt;"",D66&lt;&gt;"",F66&lt;&gt;"",G66&lt;&gt;"",H66&lt;&gt;"",I66&lt;&gt;"",J66&lt;&gt;"",K66&lt;&gt;"",L66&lt;&gt;"",M66&lt;&gt;"",N66&lt;&gt;"",P66&lt;&gt;"",Q66&lt;&gt;"",R66&lt;&gt;"",S66&lt;&gt;"",T66&lt;&gt;"")),"",IF(NOT(AND(OR(B66="",COUNTIF('2. Proyectos'!$A$5:$A$54,B66)&gt;0),OR(C66="",COUNTIF(Listas!$CG$2:$CG$50,C66)&gt;0),OR(D66="",AND(ISNUMBER(D66),D66&gt;0)),OR(F66="",COUNTIF(Listas!$Q$2:$Q$4,F66)&gt;0),OR(H66="",COUNTIF(Listas!$T$2:$T$5,H66)&gt;0),OR(J66="",COUNTIF(Listas!$AO$2:$AO$3,J66)&gt;0),OR(K66="",COUNTIF(Listas!$AF$2:$AF$3,K66)&gt;0),OR(L66="",AND(ISNUMBER(L66),L66&gt;=2018,L66&lt;=2025)),OR(M66="",AND(ISNUMBER(M66),M66&gt;=1,M66&lt;=12)),OR(N66="",COUNTIF(Listas!$H$2:$H$250,N66)&gt;0),OR(P66="",AND(ISNUMBER(P66),P66&gt;0)),OR(Q66="",AND(ISNUMBER(Q66),Q66&gt;0)),OR(R66="",AND(ISNUMBER(R66),R66&gt;=0)),OR(S66="",COUNTIF(Listas!$BC$2:$BC$3,S66)&gt;0))),"Dato inválido",IF(NOT(AND(A66&lt;&gt;"",B66&lt;&gt;"",F66&lt;&gt;"",G66&lt;&gt;"",H66&lt;&gt;"",I66&lt;&gt;"",J66&lt;&gt;"",K66&lt;&gt;"",L66&lt;&gt;"",M66&lt;&gt;"",N66&lt;&gt;"",P66&lt;&gt;"")),"Incompleta","OK")))</f>
        <v/>
      </c>
    </row>
    <row r="67">
      <c r="A67" s="6" t="n"/>
      <c r="B67" s="6" t="n"/>
      <c r="C67" s="6" t="n"/>
      <c r="D67" s="19" t="n"/>
      <c r="E67" s="15">
        <f>IF(D67="","",IF(D67&lt;1,"N1",IF(D67&lt;30,"N2",IF(D67&lt;57.5,"N3","N4"))))</f>
        <v/>
      </c>
      <c r="F67" s="6" t="n"/>
      <c r="G67" s="22" t="n"/>
      <c r="H67" s="6" t="n"/>
      <c r="I67" s="22" t="n"/>
      <c r="J67" s="6" t="n"/>
      <c r="K67" s="6" t="n"/>
      <c r="L67" s="18" t="n"/>
      <c r="M67" s="18" t="n"/>
      <c r="N67" s="6" t="n"/>
      <c r="O67" s="15">
        <f>IFERROR(VLOOKUP(N67,Listas!$DK$2:$DL$250,2,FALSE),"")</f>
        <v/>
      </c>
      <c r="P67" s="19" t="n"/>
      <c r="Q67" s="19" t="n"/>
      <c r="R67" s="20" t="n"/>
      <c r="S67" s="20" t="n"/>
      <c r="T67" s="6" t="n"/>
      <c r="V67" s="17">
        <f>IF(NOT(OR(A67&lt;&gt;"",B67&lt;&gt;"",C67&lt;&gt;"",D67&lt;&gt;"",F67&lt;&gt;"",G67&lt;&gt;"",H67&lt;&gt;"",I67&lt;&gt;"",J67&lt;&gt;"",K67&lt;&gt;"",L67&lt;&gt;"",M67&lt;&gt;"",N67&lt;&gt;"",P67&lt;&gt;"",Q67&lt;&gt;"",R67&lt;&gt;"",S67&lt;&gt;"",T67&lt;&gt;"")),"",IF(NOT(AND(OR(B67="",COUNTIF('2. Proyectos'!$A$5:$A$54,B67)&gt;0),OR(C67="",COUNTIF(Listas!$CG$2:$CG$50,C67)&gt;0),OR(D67="",AND(ISNUMBER(D67),D67&gt;0)),OR(F67="",COUNTIF(Listas!$Q$2:$Q$4,F67)&gt;0),OR(H67="",COUNTIF(Listas!$T$2:$T$5,H67)&gt;0),OR(J67="",COUNTIF(Listas!$AO$2:$AO$3,J67)&gt;0),OR(K67="",COUNTIF(Listas!$AF$2:$AF$3,K67)&gt;0),OR(L67="",AND(ISNUMBER(L67),L67&gt;=2018,L67&lt;=2025)),OR(M67="",AND(ISNUMBER(M67),M67&gt;=1,M67&lt;=12)),OR(N67="",COUNTIF(Listas!$H$2:$H$250,N67)&gt;0),OR(P67="",AND(ISNUMBER(P67),P67&gt;0)),OR(Q67="",AND(ISNUMBER(Q67),Q67&gt;0)),OR(R67="",AND(ISNUMBER(R67),R67&gt;=0)),OR(S67="",COUNTIF(Listas!$BC$2:$BC$3,S67)&gt;0))),"Dato inválido",IF(NOT(AND(A67&lt;&gt;"",B67&lt;&gt;"",F67&lt;&gt;"",G67&lt;&gt;"",H67&lt;&gt;"",I67&lt;&gt;"",J67&lt;&gt;"",K67&lt;&gt;"",L67&lt;&gt;"",M67&lt;&gt;"",N67&lt;&gt;"",P67&lt;&gt;"")),"Incompleta","OK")))</f>
        <v/>
      </c>
    </row>
    <row r="68">
      <c r="A68" s="8" t="n"/>
      <c r="B68" s="8" t="n"/>
      <c r="C68" s="8" t="n"/>
      <c r="D68" s="14" t="n"/>
      <c r="E68" s="15">
        <f>IF(D68="","",IF(D68&lt;1,"N1",IF(D68&lt;30,"N2",IF(D68&lt;57.5,"N3","N4"))))</f>
        <v/>
      </c>
      <c r="F68" s="8" t="n"/>
      <c r="G68" s="21" t="n"/>
      <c r="H68" s="8" t="n"/>
      <c r="I68" s="21" t="n"/>
      <c r="J68" s="8" t="n"/>
      <c r="K68" s="8" t="n"/>
      <c r="L68" s="13" t="n"/>
      <c r="M68" s="13" t="n"/>
      <c r="N68" s="8" t="n"/>
      <c r="O68" s="15">
        <f>IFERROR(VLOOKUP(N68,Listas!$DK$2:$DL$250,2,FALSE),"")</f>
        <v/>
      </c>
      <c r="P68" s="14" t="n"/>
      <c r="Q68" s="14" t="n"/>
      <c r="R68" s="16" t="n"/>
      <c r="S68" s="16" t="n"/>
      <c r="T68" s="8" t="n"/>
      <c r="V68" s="17">
        <f>IF(NOT(OR(A68&lt;&gt;"",B68&lt;&gt;"",C68&lt;&gt;"",D68&lt;&gt;"",F68&lt;&gt;"",G68&lt;&gt;"",H68&lt;&gt;"",I68&lt;&gt;"",J68&lt;&gt;"",K68&lt;&gt;"",L68&lt;&gt;"",M68&lt;&gt;"",N68&lt;&gt;"",P68&lt;&gt;"",Q68&lt;&gt;"",R68&lt;&gt;"",S68&lt;&gt;"",T68&lt;&gt;"")),"",IF(NOT(AND(OR(B68="",COUNTIF('2. Proyectos'!$A$5:$A$54,B68)&gt;0),OR(C68="",COUNTIF(Listas!$CG$2:$CG$50,C68)&gt;0),OR(D68="",AND(ISNUMBER(D68),D68&gt;0)),OR(F68="",COUNTIF(Listas!$Q$2:$Q$4,F68)&gt;0),OR(H68="",COUNTIF(Listas!$T$2:$T$5,H68)&gt;0),OR(J68="",COUNTIF(Listas!$AO$2:$AO$3,J68)&gt;0),OR(K68="",COUNTIF(Listas!$AF$2:$AF$3,K68)&gt;0),OR(L68="",AND(ISNUMBER(L68),L68&gt;=2018,L68&lt;=2025)),OR(M68="",AND(ISNUMBER(M68),M68&gt;=1,M68&lt;=12)),OR(N68="",COUNTIF(Listas!$H$2:$H$250,N68)&gt;0),OR(P68="",AND(ISNUMBER(P68),P68&gt;0)),OR(Q68="",AND(ISNUMBER(Q68),Q68&gt;0)),OR(R68="",AND(ISNUMBER(R68),R68&gt;=0)),OR(S68="",COUNTIF(Listas!$BC$2:$BC$3,S68)&gt;0))),"Dato inválido",IF(NOT(AND(A68&lt;&gt;"",B68&lt;&gt;"",F68&lt;&gt;"",G68&lt;&gt;"",H68&lt;&gt;"",I68&lt;&gt;"",J68&lt;&gt;"",K68&lt;&gt;"",L68&lt;&gt;"",M68&lt;&gt;"",N68&lt;&gt;"",P68&lt;&gt;"")),"Incompleta","OK")))</f>
        <v/>
      </c>
    </row>
    <row r="69">
      <c r="A69" s="6" t="n"/>
      <c r="B69" s="6" t="n"/>
      <c r="C69" s="6" t="n"/>
      <c r="D69" s="19" t="n"/>
      <c r="E69" s="15">
        <f>IF(D69="","",IF(D69&lt;1,"N1",IF(D69&lt;30,"N2",IF(D69&lt;57.5,"N3","N4"))))</f>
        <v/>
      </c>
      <c r="F69" s="6" t="n"/>
      <c r="G69" s="22" t="n"/>
      <c r="H69" s="6" t="n"/>
      <c r="I69" s="22" t="n"/>
      <c r="J69" s="6" t="n"/>
      <c r="K69" s="6" t="n"/>
      <c r="L69" s="18" t="n"/>
      <c r="M69" s="18" t="n"/>
      <c r="N69" s="6" t="n"/>
      <c r="O69" s="15">
        <f>IFERROR(VLOOKUP(N69,Listas!$DK$2:$DL$250,2,FALSE),"")</f>
        <v/>
      </c>
      <c r="P69" s="19" t="n"/>
      <c r="Q69" s="19" t="n"/>
      <c r="R69" s="20" t="n"/>
      <c r="S69" s="20" t="n"/>
      <c r="T69" s="6" t="n"/>
      <c r="V69" s="17">
        <f>IF(NOT(OR(A69&lt;&gt;"",B69&lt;&gt;"",C69&lt;&gt;"",D69&lt;&gt;"",F69&lt;&gt;"",G69&lt;&gt;"",H69&lt;&gt;"",I69&lt;&gt;"",J69&lt;&gt;"",K69&lt;&gt;"",L69&lt;&gt;"",M69&lt;&gt;"",N69&lt;&gt;"",P69&lt;&gt;"",Q69&lt;&gt;"",R69&lt;&gt;"",S69&lt;&gt;"",T69&lt;&gt;"")),"",IF(NOT(AND(OR(B69="",COUNTIF('2. Proyectos'!$A$5:$A$54,B69)&gt;0),OR(C69="",COUNTIF(Listas!$CG$2:$CG$50,C69)&gt;0),OR(D69="",AND(ISNUMBER(D69),D69&gt;0)),OR(F69="",COUNTIF(Listas!$Q$2:$Q$4,F69)&gt;0),OR(H69="",COUNTIF(Listas!$T$2:$T$5,H69)&gt;0),OR(J69="",COUNTIF(Listas!$AO$2:$AO$3,J69)&gt;0),OR(K69="",COUNTIF(Listas!$AF$2:$AF$3,K69)&gt;0),OR(L69="",AND(ISNUMBER(L69),L69&gt;=2018,L69&lt;=2025)),OR(M69="",AND(ISNUMBER(M69),M69&gt;=1,M69&lt;=12)),OR(N69="",COUNTIF(Listas!$H$2:$H$250,N69)&gt;0),OR(P69="",AND(ISNUMBER(P69),P69&gt;0)),OR(Q69="",AND(ISNUMBER(Q69),Q69&gt;0)),OR(R69="",AND(ISNUMBER(R69),R69&gt;=0)),OR(S69="",COUNTIF(Listas!$BC$2:$BC$3,S69)&gt;0))),"Dato inválido",IF(NOT(AND(A69&lt;&gt;"",B69&lt;&gt;"",F69&lt;&gt;"",G69&lt;&gt;"",H69&lt;&gt;"",I69&lt;&gt;"",J69&lt;&gt;"",K69&lt;&gt;"",L69&lt;&gt;"",M69&lt;&gt;"",N69&lt;&gt;"",P69&lt;&gt;"")),"Incompleta","OK")))</f>
        <v/>
      </c>
    </row>
    <row r="70">
      <c r="A70" s="8" t="n"/>
      <c r="B70" s="8" t="n"/>
      <c r="C70" s="8" t="n"/>
      <c r="D70" s="14" t="n"/>
      <c r="E70" s="15">
        <f>IF(D70="","",IF(D70&lt;1,"N1",IF(D70&lt;30,"N2",IF(D70&lt;57.5,"N3","N4"))))</f>
        <v/>
      </c>
      <c r="F70" s="8" t="n"/>
      <c r="G70" s="21" t="n"/>
      <c r="H70" s="8" t="n"/>
      <c r="I70" s="21" t="n"/>
      <c r="J70" s="8" t="n"/>
      <c r="K70" s="8" t="n"/>
      <c r="L70" s="13" t="n"/>
      <c r="M70" s="13" t="n"/>
      <c r="N70" s="8" t="n"/>
      <c r="O70" s="15">
        <f>IFERROR(VLOOKUP(N70,Listas!$DK$2:$DL$250,2,FALSE),"")</f>
        <v/>
      </c>
      <c r="P70" s="14" t="n"/>
      <c r="Q70" s="14" t="n"/>
      <c r="R70" s="16" t="n"/>
      <c r="S70" s="16" t="n"/>
      <c r="T70" s="8" t="n"/>
      <c r="V70" s="17">
        <f>IF(NOT(OR(A70&lt;&gt;"",B70&lt;&gt;"",C70&lt;&gt;"",D70&lt;&gt;"",F70&lt;&gt;"",G70&lt;&gt;"",H70&lt;&gt;"",I70&lt;&gt;"",J70&lt;&gt;"",K70&lt;&gt;"",L70&lt;&gt;"",M70&lt;&gt;"",N70&lt;&gt;"",P70&lt;&gt;"",Q70&lt;&gt;"",R70&lt;&gt;"",S70&lt;&gt;"",T70&lt;&gt;"")),"",IF(NOT(AND(OR(B70="",COUNTIF('2. Proyectos'!$A$5:$A$54,B70)&gt;0),OR(C70="",COUNTIF(Listas!$CG$2:$CG$50,C70)&gt;0),OR(D70="",AND(ISNUMBER(D70),D70&gt;0)),OR(F70="",COUNTIF(Listas!$Q$2:$Q$4,F70)&gt;0),OR(H70="",COUNTIF(Listas!$T$2:$T$5,H70)&gt;0),OR(J70="",COUNTIF(Listas!$AO$2:$AO$3,J70)&gt;0),OR(K70="",COUNTIF(Listas!$AF$2:$AF$3,K70)&gt;0),OR(L70="",AND(ISNUMBER(L70),L70&gt;=2018,L70&lt;=2025)),OR(M70="",AND(ISNUMBER(M70),M70&gt;=1,M70&lt;=12)),OR(N70="",COUNTIF(Listas!$H$2:$H$250,N70)&gt;0),OR(P70="",AND(ISNUMBER(P70),P70&gt;0)),OR(Q70="",AND(ISNUMBER(Q70),Q70&gt;0)),OR(R70="",AND(ISNUMBER(R70),R70&gt;=0)),OR(S70="",COUNTIF(Listas!$BC$2:$BC$3,S70)&gt;0))),"Dato inválido",IF(NOT(AND(A70&lt;&gt;"",B70&lt;&gt;"",F70&lt;&gt;"",G70&lt;&gt;"",H70&lt;&gt;"",I70&lt;&gt;"",J70&lt;&gt;"",K70&lt;&gt;"",L70&lt;&gt;"",M70&lt;&gt;"",N70&lt;&gt;"",P70&lt;&gt;"")),"Incompleta","OK")))</f>
        <v/>
      </c>
    </row>
    <row r="71">
      <c r="A71" s="6" t="n"/>
      <c r="B71" s="6" t="n"/>
      <c r="C71" s="6" t="n"/>
      <c r="D71" s="19" t="n"/>
      <c r="E71" s="15">
        <f>IF(D71="","",IF(D71&lt;1,"N1",IF(D71&lt;30,"N2",IF(D71&lt;57.5,"N3","N4"))))</f>
        <v/>
      </c>
      <c r="F71" s="6" t="n"/>
      <c r="G71" s="22" t="n"/>
      <c r="H71" s="6" t="n"/>
      <c r="I71" s="22" t="n"/>
      <c r="J71" s="6" t="n"/>
      <c r="K71" s="6" t="n"/>
      <c r="L71" s="18" t="n"/>
      <c r="M71" s="18" t="n"/>
      <c r="N71" s="6" t="n"/>
      <c r="O71" s="15">
        <f>IFERROR(VLOOKUP(N71,Listas!$DK$2:$DL$250,2,FALSE),"")</f>
        <v/>
      </c>
      <c r="P71" s="19" t="n"/>
      <c r="Q71" s="19" t="n"/>
      <c r="R71" s="20" t="n"/>
      <c r="S71" s="20" t="n"/>
      <c r="T71" s="6" t="n"/>
      <c r="V71" s="17">
        <f>IF(NOT(OR(A71&lt;&gt;"",B71&lt;&gt;"",C71&lt;&gt;"",D71&lt;&gt;"",F71&lt;&gt;"",G71&lt;&gt;"",H71&lt;&gt;"",I71&lt;&gt;"",J71&lt;&gt;"",K71&lt;&gt;"",L71&lt;&gt;"",M71&lt;&gt;"",N71&lt;&gt;"",P71&lt;&gt;"",Q71&lt;&gt;"",R71&lt;&gt;"",S71&lt;&gt;"",T71&lt;&gt;"")),"",IF(NOT(AND(OR(B71="",COUNTIF('2. Proyectos'!$A$5:$A$54,B71)&gt;0),OR(C71="",COUNTIF(Listas!$CG$2:$CG$50,C71)&gt;0),OR(D71="",AND(ISNUMBER(D71),D71&gt;0)),OR(F71="",COUNTIF(Listas!$Q$2:$Q$4,F71)&gt;0),OR(H71="",COUNTIF(Listas!$T$2:$T$5,H71)&gt;0),OR(J71="",COUNTIF(Listas!$AO$2:$AO$3,J71)&gt;0),OR(K71="",COUNTIF(Listas!$AF$2:$AF$3,K71)&gt;0),OR(L71="",AND(ISNUMBER(L71),L71&gt;=2018,L71&lt;=2025)),OR(M71="",AND(ISNUMBER(M71),M71&gt;=1,M71&lt;=12)),OR(N71="",COUNTIF(Listas!$H$2:$H$250,N71)&gt;0),OR(P71="",AND(ISNUMBER(P71),P71&gt;0)),OR(Q71="",AND(ISNUMBER(Q71),Q71&gt;0)),OR(R71="",AND(ISNUMBER(R71),R71&gt;=0)),OR(S71="",COUNTIF(Listas!$BC$2:$BC$3,S71)&gt;0))),"Dato inválido",IF(NOT(AND(A71&lt;&gt;"",B71&lt;&gt;"",F71&lt;&gt;"",G71&lt;&gt;"",H71&lt;&gt;"",I71&lt;&gt;"",J71&lt;&gt;"",K71&lt;&gt;"",L71&lt;&gt;"",M71&lt;&gt;"",N71&lt;&gt;"",P71&lt;&gt;"")),"Incompleta","OK")))</f>
        <v/>
      </c>
    </row>
    <row r="72">
      <c r="A72" s="8" t="n"/>
      <c r="B72" s="8" t="n"/>
      <c r="C72" s="8" t="n"/>
      <c r="D72" s="14" t="n"/>
      <c r="E72" s="15">
        <f>IF(D72="","",IF(D72&lt;1,"N1",IF(D72&lt;30,"N2",IF(D72&lt;57.5,"N3","N4"))))</f>
        <v/>
      </c>
      <c r="F72" s="8" t="n"/>
      <c r="G72" s="21" t="n"/>
      <c r="H72" s="8" t="n"/>
      <c r="I72" s="21" t="n"/>
      <c r="J72" s="8" t="n"/>
      <c r="K72" s="8" t="n"/>
      <c r="L72" s="13" t="n"/>
      <c r="M72" s="13" t="n"/>
      <c r="N72" s="8" t="n"/>
      <c r="O72" s="15">
        <f>IFERROR(VLOOKUP(N72,Listas!$DK$2:$DL$250,2,FALSE),"")</f>
        <v/>
      </c>
      <c r="P72" s="14" t="n"/>
      <c r="Q72" s="14" t="n"/>
      <c r="R72" s="16" t="n"/>
      <c r="S72" s="16" t="n"/>
      <c r="T72" s="8" t="n"/>
      <c r="V72" s="17">
        <f>IF(NOT(OR(A72&lt;&gt;"",B72&lt;&gt;"",C72&lt;&gt;"",D72&lt;&gt;"",F72&lt;&gt;"",G72&lt;&gt;"",H72&lt;&gt;"",I72&lt;&gt;"",J72&lt;&gt;"",K72&lt;&gt;"",L72&lt;&gt;"",M72&lt;&gt;"",N72&lt;&gt;"",P72&lt;&gt;"",Q72&lt;&gt;"",R72&lt;&gt;"",S72&lt;&gt;"",T72&lt;&gt;"")),"",IF(NOT(AND(OR(B72="",COUNTIF('2. Proyectos'!$A$5:$A$54,B72)&gt;0),OR(C72="",COUNTIF(Listas!$CG$2:$CG$50,C72)&gt;0),OR(D72="",AND(ISNUMBER(D72),D72&gt;0)),OR(F72="",COUNTIF(Listas!$Q$2:$Q$4,F72)&gt;0),OR(H72="",COUNTIF(Listas!$T$2:$T$5,H72)&gt;0),OR(J72="",COUNTIF(Listas!$AO$2:$AO$3,J72)&gt;0),OR(K72="",COUNTIF(Listas!$AF$2:$AF$3,K72)&gt;0),OR(L72="",AND(ISNUMBER(L72),L72&gt;=2018,L72&lt;=2025)),OR(M72="",AND(ISNUMBER(M72),M72&gt;=1,M72&lt;=12)),OR(N72="",COUNTIF(Listas!$H$2:$H$250,N72)&gt;0),OR(P72="",AND(ISNUMBER(P72),P72&gt;0)),OR(Q72="",AND(ISNUMBER(Q72),Q72&gt;0)),OR(R72="",AND(ISNUMBER(R72),R72&gt;=0)),OR(S72="",COUNTIF(Listas!$BC$2:$BC$3,S72)&gt;0))),"Dato inválido",IF(NOT(AND(A72&lt;&gt;"",B72&lt;&gt;"",F72&lt;&gt;"",G72&lt;&gt;"",H72&lt;&gt;"",I72&lt;&gt;"",J72&lt;&gt;"",K72&lt;&gt;"",L72&lt;&gt;"",M72&lt;&gt;"",N72&lt;&gt;"",P72&lt;&gt;"")),"Incompleta","OK")))</f>
        <v/>
      </c>
    </row>
    <row r="73">
      <c r="A73" s="6" t="n"/>
      <c r="B73" s="6" t="n"/>
      <c r="C73" s="6" t="n"/>
      <c r="D73" s="19" t="n"/>
      <c r="E73" s="15">
        <f>IF(D73="","",IF(D73&lt;1,"N1",IF(D73&lt;30,"N2",IF(D73&lt;57.5,"N3","N4"))))</f>
        <v/>
      </c>
      <c r="F73" s="6" t="n"/>
      <c r="G73" s="22" t="n"/>
      <c r="H73" s="6" t="n"/>
      <c r="I73" s="22" t="n"/>
      <c r="J73" s="6" t="n"/>
      <c r="K73" s="6" t="n"/>
      <c r="L73" s="18" t="n"/>
      <c r="M73" s="18" t="n"/>
      <c r="N73" s="6" t="n"/>
      <c r="O73" s="15">
        <f>IFERROR(VLOOKUP(N73,Listas!$DK$2:$DL$250,2,FALSE),"")</f>
        <v/>
      </c>
      <c r="P73" s="19" t="n"/>
      <c r="Q73" s="19" t="n"/>
      <c r="R73" s="20" t="n"/>
      <c r="S73" s="20" t="n"/>
      <c r="T73" s="6" t="n"/>
      <c r="V73" s="17">
        <f>IF(NOT(OR(A73&lt;&gt;"",B73&lt;&gt;"",C73&lt;&gt;"",D73&lt;&gt;"",F73&lt;&gt;"",G73&lt;&gt;"",H73&lt;&gt;"",I73&lt;&gt;"",J73&lt;&gt;"",K73&lt;&gt;"",L73&lt;&gt;"",M73&lt;&gt;"",N73&lt;&gt;"",P73&lt;&gt;"",Q73&lt;&gt;"",R73&lt;&gt;"",S73&lt;&gt;"",T73&lt;&gt;"")),"",IF(NOT(AND(OR(B73="",COUNTIF('2. Proyectos'!$A$5:$A$54,B73)&gt;0),OR(C73="",COUNTIF(Listas!$CG$2:$CG$50,C73)&gt;0),OR(D73="",AND(ISNUMBER(D73),D73&gt;0)),OR(F73="",COUNTIF(Listas!$Q$2:$Q$4,F73)&gt;0),OR(H73="",COUNTIF(Listas!$T$2:$T$5,H73)&gt;0),OR(J73="",COUNTIF(Listas!$AO$2:$AO$3,J73)&gt;0),OR(K73="",COUNTIF(Listas!$AF$2:$AF$3,K73)&gt;0),OR(L73="",AND(ISNUMBER(L73),L73&gt;=2018,L73&lt;=2025)),OR(M73="",AND(ISNUMBER(M73),M73&gt;=1,M73&lt;=12)),OR(N73="",COUNTIF(Listas!$H$2:$H$250,N73)&gt;0),OR(P73="",AND(ISNUMBER(P73),P73&gt;0)),OR(Q73="",AND(ISNUMBER(Q73),Q73&gt;0)),OR(R73="",AND(ISNUMBER(R73),R73&gt;=0)),OR(S73="",COUNTIF(Listas!$BC$2:$BC$3,S73)&gt;0))),"Dato inválido",IF(NOT(AND(A73&lt;&gt;"",B73&lt;&gt;"",F73&lt;&gt;"",G73&lt;&gt;"",H73&lt;&gt;"",I73&lt;&gt;"",J73&lt;&gt;"",K73&lt;&gt;"",L73&lt;&gt;"",M73&lt;&gt;"",N73&lt;&gt;"",P73&lt;&gt;"")),"Incompleta","OK")))</f>
        <v/>
      </c>
    </row>
    <row r="74">
      <c r="A74" s="8" t="n"/>
      <c r="B74" s="8" t="n"/>
      <c r="C74" s="8" t="n"/>
      <c r="D74" s="14" t="n"/>
      <c r="E74" s="15">
        <f>IF(D74="","",IF(D74&lt;1,"N1",IF(D74&lt;30,"N2",IF(D74&lt;57.5,"N3","N4"))))</f>
        <v/>
      </c>
      <c r="F74" s="8" t="n"/>
      <c r="G74" s="21" t="n"/>
      <c r="H74" s="8" t="n"/>
      <c r="I74" s="21" t="n"/>
      <c r="J74" s="8" t="n"/>
      <c r="K74" s="8" t="n"/>
      <c r="L74" s="13" t="n"/>
      <c r="M74" s="13" t="n"/>
      <c r="N74" s="8" t="n"/>
      <c r="O74" s="15">
        <f>IFERROR(VLOOKUP(N74,Listas!$DK$2:$DL$250,2,FALSE),"")</f>
        <v/>
      </c>
      <c r="P74" s="14" t="n"/>
      <c r="Q74" s="14" t="n"/>
      <c r="R74" s="16" t="n"/>
      <c r="S74" s="16" t="n"/>
      <c r="T74" s="8" t="n"/>
      <c r="V74" s="17">
        <f>IF(NOT(OR(A74&lt;&gt;"",B74&lt;&gt;"",C74&lt;&gt;"",D74&lt;&gt;"",F74&lt;&gt;"",G74&lt;&gt;"",H74&lt;&gt;"",I74&lt;&gt;"",J74&lt;&gt;"",K74&lt;&gt;"",L74&lt;&gt;"",M74&lt;&gt;"",N74&lt;&gt;"",P74&lt;&gt;"",Q74&lt;&gt;"",R74&lt;&gt;"",S74&lt;&gt;"",T74&lt;&gt;"")),"",IF(NOT(AND(OR(B74="",COUNTIF('2. Proyectos'!$A$5:$A$54,B74)&gt;0),OR(C74="",COUNTIF(Listas!$CG$2:$CG$50,C74)&gt;0),OR(D74="",AND(ISNUMBER(D74),D74&gt;0)),OR(F74="",COUNTIF(Listas!$Q$2:$Q$4,F74)&gt;0),OR(H74="",COUNTIF(Listas!$T$2:$T$5,H74)&gt;0),OR(J74="",COUNTIF(Listas!$AO$2:$AO$3,J74)&gt;0),OR(K74="",COUNTIF(Listas!$AF$2:$AF$3,K74)&gt;0),OR(L74="",AND(ISNUMBER(L74),L74&gt;=2018,L74&lt;=2025)),OR(M74="",AND(ISNUMBER(M74),M74&gt;=1,M74&lt;=12)),OR(N74="",COUNTIF(Listas!$H$2:$H$250,N74)&gt;0),OR(P74="",AND(ISNUMBER(P74),P74&gt;0)),OR(Q74="",AND(ISNUMBER(Q74),Q74&gt;0)),OR(R74="",AND(ISNUMBER(R74),R74&gt;=0)),OR(S74="",COUNTIF(Listas!$BC$2:$BC$3,S74)&gt;0))),"Dato inválido",IF(NOT(AND(A74&lt;&gt;"",B74&lt;&gt;"",F74&lt;&gt;"",G74&lt;&gt;"",H74&lt;&gt;"",I74&lt;&gt;"",J74&lt;&gt;"",K74&lt;&gt;"",L74&lt;&gt;"",M74&lt;&gt;"",N74&lt;&gt;"",P74&lt;&gt;"")),"Incompleta","OK")))</f>
        <v/>
      </c>
    </row>
    <row r="75">
      <c r="A75" s="6" t="n"/>
      <c r="B75" s="6" t="n"/>
      <c r="C75" s="6" t="n"/>
      <c r="D75" s="19" t="n"/>
      <c r="E75" s="15">
        <f>IF(D75="","",IF(D75&lt;1,"N1",IF(D75&lt;30,"N2",IF(D75&lt;57.5,"N3","N4"))))</f>
        <v/>
      </c>
      <c r="F75" s="6" t="n"/>
      <c r="G75" s="22" t="n"/>
      <c r="H75" s="6" t="n"/>
      <c r="I75" s="22" t="n"/>
      <c r="J75" s="6" t="n"/>
      <c r="K75" s="6" t="n"/>
      <c r="L75" s="18" t="n"/>
      <c r="M75" s="18" t="n"/>
      <c r="N75" s="6" t="n"/>
      <c r="O75" s="15">
        <f>IFERROR(VLOOKUP(N75,Listas!$DK$2:$DL$250,2,FALSE),"")</f>
        <v/>
      </c>
      <c r="P75" s="19" t="n"/>
      <c r="Q75" s="19" t="n"/>
      <c r="R75" s="20" t="n"/>
      <c r="S75" s="20" t="n"/>
      <c r="T75" s="6" t="n"/>
      <c r="V75" s="17">
        <f>IF(NOT(OR(A75&lt;&gt;"",B75&lt;&gt;"",C75&lt;&gt;"",D75&lt;&gt;"",F75&lt;&gt;"",G75&lt;&gt;"",H75&lt;&gt;"",I75&lt;&gt;"",J75&lt;&gt;"",K75&lt;&gt;"",L75&lt;&gt;"",M75&lt;&gt;"",N75&lt;&gt;"",P75&lt;&gt;"",Q75&lt;&gt;"",R75&lt;&gt;"",S75&lt;&gt;"",T75&lt;&gt;"")),"",IF(NOT(AND(OR(B75="",COUNTIF('2. Proyectos'!$A$5:$A$54,B75)&gt;0),OR(C75="",COUNTIF(Listas!$CG$2:$CG$50,C75)&gt;0),OR(D75="",AND(ISNUMBER(D75),D75&gt;0)),OR(F75="",COUNTIF(Listas!$Q$2:$Q$4,F75)&gt;0),OR(H75="",COUNTIF(Listas!$T$2:$T$5,H75)&gt;0),OR(J75="",COUNTIF(Listas!$AO$2:$AO$3,J75)&gt;0),OR(K75="",COUNTIF(Listas!$AF$2:$AF$3,K75)&gt;0),OR(L75="",AND(ISNUMBER(L75),L75&gt;=2018,L75&lt;=2025)),OR(M75="",AND(ISNUMBER(M75),M75&gt;=1,M75&lt;=12)),OR(N75="",COUNTIF(Listas!$H$2:$H$250,N75)&gt;0),OR(P75="",AND(ISNUMBER(P75),P75&gt;0)),OR(Q75="",AND(ISNUMBER(Q75),Q75&gt;0)),OR(R75="",AND(ISNUMBER(R75),R75&gt;=0)),OR(S75="",COUNTIF(Listas!$BC$2:$BC$3,S75)&gt;0))),"Dato inválido",IF(NOT(AND(A75&lt;&gt;"",B75&lt;&gt;"",F75&lt;&gt;"",G75&lt;&gt;"",H75&lt;&gt;"",I75&lt;&gt;"",J75&lt;&gt;"",K75&lt;&gt;"",L75&lt;&gt;"",M75&lt;&gt;"",N75&lt;&gt;"",P75&lt;&gt;"")),"Incompleta","OK")))</f>
        <v/>
      </c>
    </row>
    <row r="76">
      <c r="A76" s="8" t="n"/>
      <c r="B76" s="8" t="n"/>
      <c r="C76" s="8" t="n"/>
      <c r="D76" s="14" t="n"/>
      <c r="E76" s="15">
        <f>IF(D76="","",IF(D76&lt;1,"N1",IF(D76&lt;30,"N2",IF(D76&lt;57.5,"N3","N4"))))</f>
        <v/>
      </c>
      <c r="F76" s="8" t="n"/>
      <c r="G76" s="21" t="n"/>
      <c r="H76" s="8" t="n"/>
      <c r="I76" s="21" t="n"/>
      <c r="J76" s="8" t="n"/>
      <c r="K76" s="8" t="n"/>
      <c r="L76" s="13" t="n"/>
      <c r="M76" s="13" t="n"/>
      <c r="N76" s="8" t="n"/>
      <c r="O76" s="15">
        <f>IFERROR(VLOOKUP(N76,Listas!$DK$2:$DL$250,2,FALSE),"")</f>
        <v/>
      </c>
      <c r="P76" s="14" t="n"/>
      <c r="Q76" s="14" t="n"/>
      <c r="R76" s="16" t="n"/>
      <c r="S76" s="16" t="n"/>
      <c r="T76" s="8" t="n"/>
      <c r="V76" s="17">
        <f>IF(NOT(OR(A76&lt;&gt;"",B76&lt;&gt;"",C76&lt;&gt;"",D76&lt;&gt;"",F76&lt;&gt;"",G76&lt;&gt;"",H76&lt;&gt;"",I76&lt;&gt;"",J76&lt;&gt;"",K76&lt;&gt;"",L76&lt;&gt;"",M76&lt;&gt;"",N76&lt;&gt;"",P76&lt;&gt;"",Q76&lt;&gt;"",R76&lt;&gt;"",S76&lt;&gt;"",T76&lt;&gt;"")),"",IF(NOT(AND(OR(B76="",COUNTIF('2. Proyectos'!$A$5:$A$54,B76)&gt;0),OR(C76="",COUNTIF(Listas!$CG$2:$CG$50,C76)&gt;0),OR(D76="",AND(ISNUMBER(D76),D76&gt;0)),OR(F76="",COUNTIF(Listas!$Q$2:$Q$4,F76)&gt;0),OR(H76="",COUNTIF(Listas!$T$2:$T$5,H76)&gt;0),OR(J76="",COUNTIF(Listas!$AO$2:$AO$3,J76)&gt;0),OR(K76="",COUNTIF(Listas!$AF$2:$AF$3,K76)&gt;0),OR(L76="",AND(ISNUMBER(L76),L76&gt;=2018,L76&lt;=2025)),OR(M76="",AND(ISNUMBER(M76),M76&gt;=1,M76&lt;=12)),OR(N76="",COUNTIF(Listas!$H$2:$H$250,N76)&gt;0),OR(P76="",AND(ISNUMBER(P76),P76&gt;0)),OR(Q76="",AND(ISNUMBER(Q76),Q76&gt;0)),OR(R76="",AND(ISNUMBER(R76),R76&gt;=0)),OR(S76="",COUNTIF(Listas!$BC$2:$BC$3,S76)&gt;0))),"Dato inválido",IF(NOT(AND(A76&lt;&gt;"",B76&lt;&gt;"",F76&lt;&gt;"",G76&lt;&gt;"",H76&lt;&gt;"",I76&lt;&gt;"",J76&lt;&gt;"",K76&lt;&gt;"",L76&lt;&gt;"",M76&lt;&gt;"",N76&lt;&gt;"",P76&lt;&gt;"")),"Incompleta","OK")))</f>
        <v/>
      </c>
    </row>
    <row r="77">
      <c r="A77" s="6" t="n"/>
      <c r="B77" s="6" t="n"/>
      <c r="C77" s="6" t="n"/>
      <c r="D77" s="19" t="n"/>
      <c r="E77" s="15">
        <f>IF(D77="","",IF(D77&lt;1,"N1",IF(D77&lt;30,"N2",IF(D77&lt;57.5,"N3","N4"))))</f>
        <v/>
      </c>
      <c r="F77" s="6" t="n"/>
      <c r="G77" s="22" t="n"/>
      <c r="H77" s="6" t="n"/>
      <c r="I77" s="22" t="n"/>
      <c r="J77" s="6" t="n"/>
      <c r="K77" s="6" t="n"/>
      <c r="L77" s="18" t="n"/>
      <c r="M77" s="18" t="n"/>
      <c r="N77" s="6" t="n"/>
      <c r="O77" s="15">
        <f>IFERROR(VLOOKUP(N77,Listas!$DK$2:$DL$250,2,FALSE),"")</f>
        <v/>
      </c>
      <c r="P77" s="19" t="n"/>
      <c r="Q77" s="19" t="n"/>
      <c r="R77" s="20" t="n"/>
      <c r="S77" s="20" t="n"/>
      <c r="T77" s="6" t="n"/>
      <c r="V77" s="17">
        <f>IF(NOT(OR(A77&lt;&gt;"",B77&lt;&gt;"",C77&lt;&gt;"",D77&lt;&gt;"",F77&lt;&gt;"",G77&lt;&gt;"",H77&lt;&gt;"",I77&lt;&gt;"",J77&lt;&gt;"",K77&lt;&gt;"",L77&lt;&gt;"",M77&lt;&gt;"",N77&lt;&gt;"",P77&lt;&gt;"",Q77&lt;&gt;"",R77&lt;&gt;"",S77&lt;&gt;"",T77&lt;&gt;"")),"",IF(NOT(AND(OR(B77="",COUNTIF('2. Proyectos'!$A$5:$A$54,B77)&gt;0),OR(C77="",COUNTIF(Listas!$CG$2:$CG$50,C77)&gt;0),OR(D77="",AND(ISNUMBER(D77),D77&gt;0)),OR(F77="",COUNTIF(Listas!$Q$2:$Q$4,F77)&gt;0),OR(H77="",COUNTIF(Listas!$T$2:$T$5,H77)&gt;0),OR(J77="",COUNTIF(Listas!$AO$2:$AO$3,J77)&gt;0),OR(K77="",COUNTIF(Listas!$AF$2:$AF$3,K77)&gt;0),OR(L77="",AND(ISNUMBER(L77),L77&gt;=2018,L77&lt;=2025)),OR(M77="",AND(ISNUMBER(M77),M77&gt;=1,M77&lt;=12)),OR(N77="",COUNTIF(Listas!$H$2:$H$250,N77)&gt;0),OR(P77="",AND(ISNUMBER(P77),P77&gt;0)),OR(Q77="",AND(ISNUMBER(Q77),Q77&gt;0)),OR(R77="",AND(ISNUMBER(R77),R77&gt;=0)),OR(S77="",COUNTIF(Listas!$BC$2:$BC$3,S77)&gt;0))),"Dato inválido",IF(NOT(AND(A77&lt;&gt;"",B77&lt;&gt;"",F77&lt;&gt;"",G77&lt;&gt;"",H77&lt;&gt;"",I77&lt;&gt;"",J77&lt;&gt;"",K77&lt;&gt;"",L77&lt;&gt;"",M77&lt;&gt;"",N77&lt;&gt;"",P77&lt;&gt;"")),"Incompleta","OK")))</f>
        <v/>
      </c>
    </row>
    <row r="78">
      <c r="A78" s="8" t="n"/>
      <c r="B78" s="8" t="n"/>
      <c r="C78" s="8" t="n"/>
      <c r="D78" s="14" t="n"/>
      <c r="E78" s="15">
        <f>IF(D78="","",IF(D78&lt;1,"N1",IF(D78&lt;30,"N2",IF(D78&lt;57.5,"N3","N4"))))</f>
        <v/>
      </c>
      <c r="F78" s="8" t="n"/>
      <c r="G78" s="21" t="n"/>
      <c r="H78" s="8" t="n"/>
      <c r="I78" s="21" t="n"/>
      <c r="J78" s="8" t="n"/>
      <c r="K78" s="8" t="n"/>
      <c r="L78" s="13" t="n"/>
      <c r="M78" s="13" t="n"/>
      <c r="N78" s="8" t="n"/>
      <c r="O78" s="15">
        <f>IFERROR(VLOOKUP(N78,Listas!$DK$2:$DL$250,2,FALSE),"")</f>
        <v/>
      </c>
      <c r="P78" s="14" t="n"/>
      <c r="Q78" s="14" t="n"/>
      <c r="R78" s="16" t="n"/>
      <c r="S78" s="16" t="n"/>
      <c r="T78" s="8" t="n"/>
      <c r="V78" s="17">
        <f>IF(NOT(OR(A78&lt;&gt;"",B78&lt;&gt;"",C78&lt;&gt;"",D78&lt;&gt;"",F78&lt;&gt;"",G78&lt;&gt;"",H78&lt;&gt;"",I78&lt;&gt;"",J78&lt;&gt;"",K78&lt;&gt;"",L78&lt;&gt;"",M78&lt;&gt;"",N78&lt;&gt;"",P78&lt;&gt;"",Q78&lt;&gt;"",R78&lt;&gt;"",S78&lt;&gt;"",T78&lt;&gt;"")),"",IF(NOT(AND(OR(B78="",COUNTIF('2. Proyectos'!$A$5:$A$54,B78)&gt;0),OR(C78="",COUNTIF(Listas!$CG$2:$CG$50,C78)&gt;0),OR(D78="",AND(ISNUMBER(D78),D78&gt;0)),OR(F78="",COUNTIF(Listas!$Q$2:$Q$4,F78)&gt;0),OR(H78="",COUNTIF(Listas!$T$2:$T$5,H78)&gt;0),OR(J78="",COUNTIF(Listas!$AO$2:$AO$3,J78)&gt;0),OR(K78="",COUNTIF(Listas!$AF$2:$AF$3,K78)&gt;0),OR(L78="",AND(ISNUMBER(L78),L78&gt;=2018,L78&lt;=2025)),OR(M78="",AND(ISNUMBER(M78),M78&gt;=1,M78&lt;=12)),OR(N78="",COUNTIF(Listas!$H$2:$H$250,N78)&gt;0),OR(P78="",AND(ISNUMBER(P78),P78&gt;0)),OR(Q78="",AND(ISNUMBER(Q78),Q78&gt;0)),OR(R78="",AND(ISNUMBER(R78),R78&gt;=0)),OR(S78="",COUNTIF(Listas!$BC$2:$BC$3,S78)&gt;0))),"Dato inválido",IF(NOT(AND(A78&lt;&gt;"",B78&lt;&gt;"",F78&lt;&gt;"",G78&lt;&gt;"",H78&lt;&gt;"",I78&lt;&gt;"",J78&lt;&gt;"",K78&lt;&gt;"",L78&lt;&gt;"",M78&lt;&gt;"",N78&lt;&gt;"",P78&lt;&gt;"")),"Incompleta","OK")))</f>
        <v/>
      </c>
    </row>
    <row r="79">
      <c r="A79" s="6" t="n"/>
      <c r="B79" s="6" t="n"/>
      <c r="C79" s="6" t="n"/>
      <c r="D79" s="19" t="n"/>
      <c r="E79" s="15">
        <f>IF(D79="","",IF(D79&lt;1,"N1",IF(D79&lt;30,"N2",IF(D79&lt;57.5,"N3","N4"))))</f>
        <v/>
      </c>
      <c r="F79" s="6" t="n"/>
      <c r="G79" s="22" t="n"/>
      <c r="H79" s="6" t="n"/>
      <c r="I79" s="22" t="n"/>
      <c r="J79" s="6" t="n"/>
      <c r="K79" s="6" t="n"/>
      <c r="L79" s="18" t="n"/>
      <c r="M79" s="18" t="n"/>
      <c r="N79" s="6" t="n"/>
      <c r="O79" s="15">
        <f>IFERROR(VLOOKUP(N79,Listas!$DK$2:$DL$250,2,FALSE),"")</f>
        <v/>
      </c>
      <c r="P79" s="19" t="n"/>
      <c r="Q79" s="19" t="n"/>
      <c r="R79" s="20" t="n"/>
      <c r="S79" s="20" t="n"/>
      <c r="T79" s="6" t="n"/>
      <c r="V79" s="17">
        <f>IF(NOT(OR(A79&lt;&gt;"",B79&lt;&gt;"",C79&lt;&gt;"",D79&lt;&gt;"",F79&lt;&gt;"",G79&lt;&gt;"",H79&lt;&gt;"",I79&lt;&gt;"",J79&lt;&gt;"",K79&lt;&gt;"",L79&lt;&gt;"",M79&lt;&gt;"",N79&lt;&gt;"",P79&lt;&gt;"",Q79&lt;&gt;"",R79&lt;&gt;"",S79&lt;&gt;"",T79&lt;&gt;"")),"",IF(NOT(AND(OR(B79="",COUNTIF('2. Proyectos'!$A$5:$A$54,B79)&gt;0),OR(C79="",COUNTIF(Listas!$CG$2:$CG$50,C79)&gt;0),OR(D79="",AND(ISNUMBER(D79),D79&gt;0)),OR(F79="",COUNTIF(Listas!$Q$2:$Q$4,F79)&gt;0),OR(H79="",COUNTIF(Listas!$T$2:$T$5,H79)&gt;0),OR(J79="",COUNTIF(Listas!$AO$2:$AO$3,J79)&gt;0),OR(K79="",COUNTIF(Listas!$AF$2:$AF$3,K79)&gt;0),OR(L79="",AND(ISNUMBER(L79),L79&gt;=2018,L79&lt;=2025)),OR(M79="",AND(ISNUMBER(M79),M79&gt;=1,M79&lt;=12)),OR(N79="",COUNTIF(Listas!$H$2:$H$250,N79)&gt;0),OR(P79="",AND(ISNUMBER(P79),P79&gt;0)),OR(Q79="",AND(ISNUMBER(Q79),Q79&gt;0)),OR(R79="",AND(ISNUMBER(R79),R79&gt;=0)),OR(S79="",COUNTIF(Listas!$BC$2:$BC$3,S79)&gt;0))),"Dato inválido",IF(NOT(AND(A79&lt;&gt;"",B79&lt;&gt;"",F79&lt;&gt;"",G79&lt;&gt;"",H79&lt;&gt;"",I79&lt;&gt;"",J79&lt;&gt;"",K79&lt;&gt;"",L79&lt;&gt;"",M79&lt;&gt;"",N79&lt;&gt;"",P79&lt;&gt;"")),"Incompleta","OK")))</f>
        <v/>
      </c>
    </row>
    <row r="80">
      <c r="A80" s="8" t="n"/>
      <c r="B80" s="8" t="n"/>
      <c r="C80" s="8" t="n"/>
      <c r="D80" s="14" t="n"/>
      <c r="E80" s="15">
        <f>IF(D80="","",IF(D80&lt;1,"N1",IF(D80&lt;30,"N2",IF(D80&lt;57.5,"N3","N4"))))</f>
        <v/>
      </c>
      <c r="F80" s="8" t="n"/>
      <c r="G80" s="21" t="n"/>
      <c r="H80" s="8" t="n"/>
      <c r="I80" s="21" t="n"/>
      <c r="J80" s="8" t="n"/>
      <c r="K80" s="8" t="n"/>
      <c r="L80" s="13" t="n"/>
      <c r="M80" s="13" t="n"/>
      <c r="N80" s="8" t="n"/>
      <c r="O80" s="15">
        <f>IFERROR(VLOOKUP(N80,Listas!$DK$2:$DL$250,2,FALSE),"")</f>
        <v/>
      </c>
      <c r="P80" s="14" t="n"/>
      <c r="Q80" s="14" t="n"/>
      <c r="R80" s="16" t="n"/>
      <c r="S80" s="16" t="n"/>
      <c r="T80" s="8" t="n"/>
      <c r="V80" s="17">
        <f>IF(NOT(OR(A80&lt;&gt;"",B80&lt;&gt;"",C80&lt;&gt;"",D80&lt;&gt;"",F80&lt;&gt;"",G80&lt;&gt;"",H80&lt;&gt;"",I80&lt;&gt;"",J80&lt;&gt;"",K80&lt;&gt;"",L80&lt;&gt;"",M80&lt;&gt;"",N80&lt;&gt;"",P80&lt;&gt;"",Q80&lt;&gt;"",R80&lt;&gt;"",S80&lt;&gt;"",T80&lt;&gt;"")),"",IF(NOT(AND(OR(B80="",COUNTIF('2. Proyectos'!$A$5:$A$54,B80)&gt;0),OR(C80="",COUNTIF(Listas!$CG$2:$CG$50,C80)&gt;0),OR(D80="",AND(ISNUMBER(D80),D80&gt;0)),OR(F80="",COUNTIF(Listas!$Q$2:$Q$4,F80)&gt;0),OR(H80="",COUNTIF(Listas!$T$2:$T$5,H80)&gt;0),OR(J80="",COUNTIF(Listas!$AO$2:$AO$3,J80)&gt;0),OR(K80="",COUNTIF(Listas!$AF$2:$AF$3,K80)&gt;0),OR(L80="",AND(ISNUMBER(L80),L80&gt;=2018,L80&lt;=2025)),OR(M80="",AND(ISNUMBER(M80),M80&gt;=1,M80&lt;=12)),OR(N80="",COUNTIF(Listas!$H$2:$H$250,N80)&gt;0),OR(P80="",AND(ISNUMBER(P80),P80&gt;0)),OR(Q80="",AND(ISNUMBER(Q80),Q80&gt;0)),OR(R80="",AND(ISNUMBER(R80),R80&gt;=0)),OR(S80="",COUNTIF(Listas!$BC$2:$BC$3,S80)&gt;0))),"Dato inválido",IF(NOT(AND(A80&lt;&gt;"",B80&lt;&gt;"",F80&lt;&gt;"",G80&lt;&gt;"",H80&lt;&gt;"",I80&lt;&gt;"",J80&lt;&gt;"",K80&lt;&gt;"",L80&lt;&gt;"",M80&lt;&gt;"",N80&lt;&gt;"",P80&lt;&gt;"")),"Incompleta","OK")))</f>
        <v/>
      </c>
    </row>
    <row r="81">
      <c r="A81" s="6" t="n"/>
      <c r="B81" s="6" t="n"/>
      <c r="C81" s="6" t="n"/>
      <c r="D81" s="19" t="n"/>
      <c r="E81" s="15">
        <f>IF(D81="","",IF(D81&lt;1,"N1",IF(D81&lt;30,"N2",IF(D81&lt;57.5,"N3","N4"))))</f>
        <v/>
      </c>
      <c r="F81" s="6" t="n"/>
      <c r="G81" s="22" t="n"/>
      <c r="H81" s="6" t="n"/>
      <c r="I81" s="22" t="n"/>
      <c r="J81" s="6" t="n"/>
      <c r="K81" s="6" t="n"/>
      <c r="L81" s="18" t="n"/>
      <c r="M81" s="18" t="n"/>
      <c r="N81" s="6" t="n"/>
      <c r="O81" s="15">
        <f>IFERROR(VLOOKUP(N81,Listas!$DK$2:$DL$250,2,FALSE),"")</f>
        <v/>
      </c>
      <c r="P81" s="19" t="n"/>
      <c r="Q81" s="19" t="n"/>
      <c r="R81" s="20" t="n"/>
      <c r="S81" s="20" t="n"/>
      <c r="T81" s="6" t="n"/>
      <c r="V81" s="17">
        <f>IF(NOT(OR(A81&lt;&gt;"",B81&lt;&gt;"",C81&lt;&gt;"",D81&lt;&gt;"",F81&lt;&gt;"",G81&lt;&gt;"",H81&lt;&gt;"",I81&lt;&gt;"",J81&lt;&gt;"",K81&lt;&gt;"",L81&lt;&gt;"",M81&lt;&gt;"",N81&lt;&gt;"",P81&lt;&gt;"",Q81&lt;&gt;"",R81&lt;&gt;"",S81&lt;&gt;"",T81&lt;&gt;"")),"",IF(NOT(AND(OR(B81="",COUNTIF('2. Proyectos'!$A$5:$A$54,B81)&gt;0),OR(C81="",COUNTIF(Listas!$CG$2:$CG$50,C81)&gt;0),OR(D81="",AND(ISNUMBER(D81),D81&gt;0)),OR(F81="",COUNTIF(Listas!$Q$2:$Q$4,F81)&gt;0),OR(H81="",COUNTIF(Listas!$T$2:$T$5,H81)&gt;0),OR(J81="",COUNTIF(Listas!$AO$2:$AO$3,J81)&gt;0),OR(K81="",COUNTIF(Listas!$AF$2:$AF$3,K81)&gt;0),OR(L81="",AND(ISNUMBER(L81),L81&gt;=2018,L81&lt;=2025)),OR(M81="",AND(ISNUMBER(M81),M81&gt;=1,M81&lt;=12)),OR(N81="",COUNTIF(Listas!$H$2:$H$250,N81)&gt;0),OR(P81="",AND(ISNUMBER(P81),P81&gt;0)),OR(Q81="",AND(ISNUMBER(Q81),Q81&gt;0)),OR(R81="",AND(ISNUMBER(R81),R81&gt;=0)),OR(S81="",COUNTIF(Listas!$BC$2:$BC$3,S81)&gt;0))),"Dato inválido",IF(NOT(AND(A81&lt;&gt;"",B81&lt;&gt;"",F81&lt;&gt;"",G81&lt;&gt;"",H81&lt;&gt;"",I81&lt;&gt;"",J81&lt;&gt;"",K81&lt;&gt;"",L81&lt;&gt;"",M81&lt;&gt;"",N81&lt;&gt;"",P81&lt;&gt;"")),"Incompleta","OK")))</f>
        <v/>
      </c>
    </row>
    <row r="82">
      <c r="A82" s="8" t="n"/>
      <c r="B82" s="8" t="n"/>
      <c r="C82" s="8" t="n"/>
      <c r="D82" s="14" t="n"/>
      <c r="E82" s="15">
        <f>IF(D82="","",IF(D82&lt;1,"N1",IF(D82&lt;30,"N2",IF(D82&lt;57.5,"N3","N4"))))</f>
        <v/>
      </c>
      <c r="F82" s="8" t="n"/>
      <c r="G82" s="21" t="n"/>
      <c r="H82" s="8" t="n"/>
      <c r="I82" s="21" t="n"/>
      <c r="J82" s="8" t="n"/>
      <c r="K82" s="8" t="n"/>
      <c r="L82" s="13" t="n"/>
      <c r="M82" s="13" t="n"/>
      <c r="N82" s="8" t="n"/>
      <c r="O82" s="15">
        <f>IFERROR(VLOOKUP(N82,Listas!$DK$2:$DL$250,2,FALSE),"")</f>
        <v/>
      </c>
      <c r="P82" s="14" t="n"/>
      <c r="Q82" s="14" t="n"/>
      <c r="R82" s="16" t="n"/>
      <c r="S82" s="16" t="n"/>
      <c r="T82" s="8" t="n"/>
      <c r="V82" s="17">
        <f>IF(NOT(OR(A82&lt;&gt;"",B82&lt;&gt;"",C82&lt;&gt;"",D82&lt;&gt;"",F82&lt;&gt;"",G82&lt;&gt;"",H82&lt;&gt;"",I82&lt;&gt;"",J82&lt;&gt;"",K82&lt;&gt;"",L82&lt;&gt;"",M82&lt;&gt;"",N82&lt;&gt;"",P82&lt;&gt;"",Q82&lt;&gt;"",R82&lt;&gt;"",S82&lt;&gt;"",T82&lt;&gt;"")),"",IF(NOT(AND(OR(B82="",COUNTIF('2. Proyectos'!$A$5:$A$54,B82)&gt;0),OR(C82="",COUNTIF(Listas!$CG$2:$CG$50,C82)&gt;0),OR(D82="",AND(ISNUMBER(D82),D82&gt;0)),OR(F82="",COUNTIF(Listas!$Q$2:$Q$4,F82)&gt;0),OR(H82="",COUNTIF(Listas!$T$2:$T$5,H82)&gt;0),OR(J82="",COUNTIF(Listas!$AO$2:$AO$3,J82)&gt;0),OR(K82="",COUNTIF(Listas!$AF$2:$AF$3,K82)&gt;0),OR(L82="",AND(ISNUMBER(L82),L82&gt;=2018,L82&lt;=2025)),OR(M82="",AND(ISNUMBER(M82),M82&gt;=1,M82&lt;=12)),OR(N82="",COUNTIF(Listas!$H$2:$H$250,N82)&gt;0),OR(P82="",AND(ISNUMBER(P82),P82&gt;0)),OR(Q82="",AND(ISNUMBER(Q82),Q82&gt;0)),OR(R82="",AND(ISNUMBER(R82),R82&gt;=0)),OR(S82="",COUNTIF(Listas!$BC$2:$BC$3,S82)&gt;0))),"Dato inválido",IF(NOT(AND(A82&lt;&gt;"",B82&lt;&gt;"",F82&lt;&gt;"",G82&lt;&gt;"",H82&lt;&gt;"",I82&lt;&gt;"",J82&lt;&gt;"",K82&lt;&gt;"",L82&lt;&gt;"",M82&lt;&gt;"",N82&lt;&gt;"",P82&lt;&gt;"")),"Incompleta","OK")))</f>
        <v/>
      </c>
    </row>
    <row r="83">
      <c r="A83" s="6" t="n"/>
      <c r="B83" s="6" t="n"/>
      <c r="C83" s="6" t="n"/>
      <c r="D83" s="19" t="n"/>
      <c r="E83" s="15">
        <f>IF(D83="","",IF(D83&lt;1,"N1",IF(D83&lt;30,"N2",IF(D83&lt;57.5,"N3","N4"))))</f>
        <v/>
      </c>
      <c r="F83" s="6" t="n"/>
      <c r="G83" s="22" t="n"/>
      <c r="H83" s="6" t="n"/>
      <c r="I83" s="22" t="n"/>
      <c r="J83" s="6" t="n"/>
      <c r="K83" s="6" t="n"/>
      <c r="L83" s="18" t="n"/>
      <c r="M83" s="18" t="n"/>
      <c r="N83" s="6" t="n"/>
      <c r="O83" s="15">
        <f>IFERROR(VLOOKUP(N83,Listas!$DK$2:$DL$250,2,FALSE),"")</f>
        <v/>
      </c>
      <c r="P83" s="19" t="n"/>
      <c r="Q83" s="19" t="n"/>
      <c r="R83" s="20" t="n"/>
      <c r="S83" s="20" t="n"/>
      <c r="T83" s="6" t="n"/>
      <c r="V83" s="17">
        <f>IF(NOT(OR(A83&lt;&gt;"",B83&lt;&gt;"",C83&lt;&gt;"",D83&lt;&gt;"",F83&lt;&gt;"",G83&lt;&gt;"",H83&lt;&gt;"",I83&lt;&gt;"",J83&lt;&gt;"",K83&lt;&gt;"",L83&lt;&gt;"",M83&lt;&gt;"",N83&lt;&gt;"",P83&lt;&gt;"",Q83&lt;&gt;"",R83&lt;&gt;"",S83&lt;&gt;"",T83&lt;&gt;"")),"",IF(NOT(AND(OR(B83="",COUNTIF('2. Proyectos'!$A$5:$A$54,B83)&gt;0),OR(C83="",COUNTIF(Listas!$CG$2:$CG$50,C83)&gt;0),OR(D83="",AND(ISNUMBER(D83),D83&gt;0)),OR(F83="",COUNTIF(Listas!$Q$2:$Q$4,F83)&gt;0),OR(H83="",COUNTIF(Listas!$T$2:$T$5,H83)&gt;0),OR(J83="",COUNTIF(Listas!$AO$2:$AO$3,J83)&gt;0),OR(K83="",COUNTIF(Listas!$AF$2:$AF$3,K83)&gt;0),OR(L83="",AND(ISNUMBER(L83),L83&gt;=2018,L83&lt;=2025)),OR(M83="",AND(ISNUMBER(M83),M83&gt;=1,M83&lt;=12)),OR(N83="",COUNTIF(Listas!$H$2:$H$250,N83)&gt;0),OR(P83="",AND(ISNUMBER(P83),P83&gt;0)),OR(Q83="",AND(ISNUMBER(Q83),Q83&gt;0)),OR(R83="",AND(ISNUMBER(R83),R83&gt;=0)),OR(S83="",COUNTIF(Listas!$BC$2:$BC$3,S83)&gt;0))),"Dato inválido",IF(NOT(AND(A83&lt;&gt;"",B83&lt;&gt;"",F83&lt;&gt;"",G83&lt;&gt;"",H83&lt;&gt;"",I83&lt;&gt;"",J83&lt;&gt;"",K83&lt;&gt;"",L83&lt;&gt;"",M83&lt;&gt;"",N83&lt;&gt;"",P83&lt;&gt;"")),"Incompleta","OK")))</f>
        <v/>
      </c>
    </row>
    <row r="84">
      <c r="A84" s="8" t="n"/>
      <c r="B84" s="8" t="n"/>
      <c r="C84" s="8" t="n"/>
      <c r="D84" s="14" t="n"/>
      <c r="E84" s="15">
        <f>IF(D84="","",IF(D84&lt;1,"N1",IF(D84&lt;30,"N2",IF(D84&lt;57.5,"N3","N4"))))</f>
        <v/>
      </c>
      <c r="F84" s="8" t="n"/>
      <c r="G84" s="21" t="n"/>
      <c r="H84" s="8" t="n"/>
      <c r="I84" s="21" t="n"/>
      <c r="J84" s="8" t="n"/>
      <c r="K84" s="8" t="n"/>
      <c r="L84" s="13" t="n"/>
      <c r="M84" s="13" t="n"/>
      <c r="N84" s="8" t="n"/>
      <c r="O84" s="15">
        <f>IFERROR(VLOOKUP(N84,Listas!$DK$2:$DL$250,2,FALSE),"")</f>
        <v/>
      </c>
      <c r="P84" s="14" t="n"/>
      <c r="Q84" s="14" t="n"/>
      <c r="R84" s="16" t="n"/>
      <c r="S84" s="16" t="n"/>
      <c r="T84" s="8" t="n"/>
      <c r="V84" s="17">
        <f>IF(NOT(OR(A84&lt;&gt;"",B84&lt;&gt;"",C84&lt;&gt;"",D84&lt;&gt;"",F84&lt;&gt;"",G84&lt;&gt;"",H84&lt;&gt;"",I84&lt;&gt;"",J84&lt;&gt;"",K84&lt;&gt;"",L84&lt;&gt;"",M84&lt;&gt;"",N84&lt;&gt;"",P84&lt;&gt;"",Q84&lt;&gt;"",R84&lt;&gt;"",S84&lt;&gt;"",T84&lt;&gt;"")),"",IF(NOT(AND(OR(B84="",COUNTIF('2. Proyectos'!$A$5:$A$54,B84)&gt;0),OR(C84="",COUNTIF(Listas!$CG$2:$CG$50,C84)&gt;0),OR(D84="",AND(ISNUMBER(D84),D84&gt;0)),OR(F84="",COUNTIF(Listas!$Q$2:$Q$4,F84)&gt;0),OR(H84="",COUNTIF(Listas!$T$2:$T$5,H84)&gt;0),OR(J84="",COUNTIF(Listas!$AO$2:$AO$3,J84)&gt;0),OR(K84="",COUNTIF(Listas!$AF$2:$AF$3,K84)&gt;0),OR(L84="",AND(ISNUMBER(L84),L84&gt;=2018,L84&lt;=2025)),OR(M84="",AND(ISNUMBER(M84),M84&gt;=1,M84&lt;=12)),OR(N84="",COUNTIF(Listas!$H$2:$H$250,N84)&gt;0),OR(P84="",AND(ISNUMBER(P84),P84&gt;0)),OR(Q84="",AND(ISNUMBER(Q84),Q84&gt;0)),OR(R84="",AND(ISNUMBER(R84),R84&gt;=0)),OR(S84="",COUNTIF(Listas!$BC$2:$BC$3,S84)&gt;0))),"Dato inválido",IF(NOT(AND(A84&lt;&gt;"",B84&lt;&gt;"",F84&lt;&gt;"",G84&lt;&gt;"",H84&lt;&gt;"",I84&lt;&gt;"",J84&lt;&gt;"",K84&lt;&gt;"",L84&lt;&gt;"",M84&lt;&gt;"",N84&lt;&gt;"",P84&lt;&gt;"")),"Incompleta","OK")))</f>
        <v/>
      </c>
    </row>
    <row r="85">
      <c r="A85" s="6" t="n"/>
      <c r="B85" s="6" t="n"/>
      <c r="C85" s="6" t="n"/>
      <c r="D85" s="19" t="n"/>
      <c r="E85" s="15">
        <f>IF(D85="","",IF(D85&lt;1,"N1",IF(D85&lt;30,"N2",IF(D85&lt;57.5,"N3","N4"))))</f>
        <v/>
      </c>
      <c r="F85" s="6" t="n"/>
      <c r="G85" s="22" t="n"/>
      <c r="H85" s="6" t="n"/>
      <c r="I85" s="22" t="n"/>
      <c r="J85" s="6" t="n"/>
      <c r="K85" s="6" t="n"/>
      <c r="L85" s="18" t="n"/>
      <c r="M85" s="18" t="n"/>
      <c r="N85" s="6" t="n"/>
      <c r="O85" s="15">
        <f>IFERROR(VLOOKUP(N85,Listas!$DK$2:$DL$250,2,FALSE),"")</f>
        <v/>
      </c>
      <c r="P85" s="19" t="n"/>
      <c r="Q85" s="19" t="n"/>
      <c r="R85" s="20" t="n"/>
      <c r="S85" s="20" t="n"/>
      <c r="T85" s="6" t="n"/>
      <c r="V85" s="17">
        <f>IF(NOT(OR(A85&lt;&gt;"",B85&lt;&gt;"",C85&lt;&gt;"",D85&lt;&gt;"",F85&lt;&gt;"",G85&lt;&gt;"",H85&lt;&gt;"",I85&lt;&gt;"",J85&lt;&gt;"",K85&lt;&gt;"",L85&lt;&gt;"",M85&lt;&gt;"",N85&lt;&gt;"",P85&lt;&gt;"",Q85&lt;&gt;"",R85&lt;&gt;"",S85&lt;&gt;"",T85&lt;&gt;"")),"",IF(NOT(AND(OR(B85="",COUNTIF('2. Proyectos'!$A$5:$A$54,B85)&gt;0),OR(C85="",COUNTIF(Listas!$CG$2:$CG$50,C85)&gt;0),OR(D85="",AND(ISNUMBER(D85),D85&gt;0)),OR(F85="",COUNTIF(Listas!$Q$2:$Q$4,F85)&gt;0),OR(H85="",COUNTIF(Listas!$T$2:$T$5,H85)&gt;0),OR(J85="",COUNTIF(Listas!$AO$2:$AO$3,J85)&gt;0),OR(K85="",COUNTIF(Listas!$AF$2:$AF$3,K85)&gt;0),OR(L85="",AND(ISNUMBER(L85),L85&gt;=2018,L85&lt;=2025)),OR(M85="",AND(ISNUMBER(M85),M85&gt;=1,M85&lt;=12)),OR(N85="",COUNTIF(Listas!$H$2:$H$250,N85)&gt;0),OR(P85="",AND(ISNUMBER(P85),P85&gt;0)),OR(Q85="",AND(ISNUMBER(Q85),Q85&gt;0)),OR(R85="",AND(ISNUMBER(R85),R85&gt;=0)),OR(S85="",COUNTIF(Listas!$BC$2:$BC$3,S85)&gt;0))),"Dato inválido",IF(NOT(AND(A85&lt;&gt;"",B85&lt;&gt;"",F85&lt;&gt;"",G85&lt;&gt;"",H85&lt;&gt;"",I85&lt;&gt;"",J85&lt;&gt;"",K85&lt;&gt;"",L85&lt;&gt;"",M85&lt;&gt;"",N85&lt;&gt;"",P85&lt;&gt;"")),"Incompleta","OK")))</f>
        <v/>
      </c>
    </row>
    <row r="86">
      <c r="A86" s="8" t="n"/>
      <c r="B86" s="8" t="n"/>
      <c r="C86" s="8" t="n"/>
      <c r="D86" s="14" t="n"/>
      <c r="E86" s="15">
        <f>IF(D86="","",IF(D86&lt;1,"N1",IF(D86&lt;30,"N2",IF(D86&lt;57.5,"N3","N4"))))</f>
        <v/>
      </c>
      <c r="F86" s="8" t="n"/>
      <c r="G86" s="21" t="n"/>
      <c r="H86" s="8" t="n"/>
      <c r="I86" s="21" t="n"/>
      <c r="J86" s="8" t="n"/>
      <c r="K86" s="8" t="n"/>
      <c r="L86" s="13" t="n"/>
      <c r="M86" s="13" t="n"/>
      <c r="N86" s="8" t="n"/>
      <c r="O86" s="15">
        <f>IFERROR(VLOOKUP(N86,Listas!$DK$2:$DL$250,2,FALSE),"")</f>
        <v/>
      </c>
      <c r="P86" s="14" t="n"/>
      <c r="Q86" s="14" t="n"/>
      <c r="R86" s="16" t="n"/>
      <c r="S86" s="16" t="n"/>
      <c r="T86" s="8" t="n"/>
      <c r="V86" s="17">
        <f>IF(NOT(OR(A86&lt;&gt;"",B86&lt;&gt;"",C86&lt;&gt;"",D86&lt;&gt;"",F86&lt;&gt;"",G86&lt;&gt;"",H86&lt;&gt;"",I86&lt;&gt;"",J86&lt;&gt;"",K86&lt;&gt;"",L86&lt;&gt;"",M86&lt;&gt;"",N86&lt;&gt;"",P86&lt;&gt;"",Q86&lt;&gt;"",R86&lt;&gt;"",S86&lt;&gt;"",T86&lt;&gt;"")),"",IF(NOT(AND(OR(B86="",COUNTIF('2. Proyectos'!$A$5:$A$54,B86)&gt;0),OR(C86="",COUNTIF(Listas!$CG$2:$CG$50,C86)&gt;0),OR(D86="",AND(ISNUMBER(D86),D86&gt;0)),OR(F86="",COUNTIF(Listas!$Q$2:$Q$4,F86)&gt;0),OR(H86="",COUNTIF(Listas!$T$2:$T$5,H86)&gt;0),OR(J86="",COUNTIF(Listas!$AO$2:$AO$3,J86)&gt;0),OR(K86="",COUNTIF(Listas!$AF$2:$AF$3,K86)&gt;0),OR(L86="",AND(ISNUMBER(L86),L86&gt;=2018,L86&lt;=2025)),OR(M86="",AND(ISNUMBER(M86),M86&gt;=1,M86&lt;=12)),OR(N86="",COUNTIF(Listas!$H$2:$H$250,N86)&gt;0),OR(P86="",AND(ISNUMBER(P86),P86&gt;0)),OR(Q86="",AND(ISNUMBER(Q86),Q86&gt;0)),OR(R86="",AND(ISNUMBER(R86),R86&gt;=0)),OR(S86="",COUNTIF(Listas!$BC$2:$BC$3,S86)&gt;0))),"Dato inválido",IF(NOT(AND(A86&lt;&gt;"",B86&lt;&gt;"",F86&lt;&gt;"",G86&lt;&gt;"",H86&lt;&gt;"",I86&lt;&gt;"",J86&lt;&gt;"",K86&lt;&gt;"",L86&lt;&gt;"",M86&lt;&gt;"",N86&lt;&gt;"",P86&lt;&gt;"")),"Incompleta","OK")))</f>
        <v/>
      </c>
    </row>
    <row r="87">
      <c r="A87" s="6" t="n"/>
      <c r="B87" s="6" t="n"/>
      <c r="C87" s="6" t="n"/>
      <c r="D87" s="19" t="n"/>
      <c r="E87" s="15">
        <f>IF(D87="","",IF(D87&lt;1,"N1",IF(D87&lt;30,"N2",IF(D87&lt;57.5,"N3","N4"))))</f>
        <v/>
      </c>
      <c r="F87" s="6" t="n"/>
      <c r="G87" s="22" t="n"/>
      <c r="H87" s="6" t="n"/>
      <c r="I87" s="22" t="n"/>
      <c r="J87" s="6" t="n"/>
      <c r="K87" s="6" t="n"/>
      <c r="L87" s="18" t="n"/>
      <c r="M87" s="18" t="n"/>
      <c r="N87" s="6" t="n"/>
      <c r="O87" s="15">
        <f>IFERROR(VLOOKUP(N87,Listas!$DK$2:$DL$250,2,FALSE),"")</f>
        <v/>
      </c>
      <c r="P87" s="19" t="n"/>
      <c r="Q87" s="19" t="n"/>
      <c r="R87" s="20" t="n"/>
      <c r="S87" s="20" t="n"/>
      <c r="T87" s="6" t="n"/>
      <c r="V87" s="17">
        <f>IF(NOT(OR(A87&lt;&gt;"",B87&lt;&gt;"",C87&lt;&gt;"",D87&lt;&gt;"",F87&lt;&gt;"",G87&lt;&gt;"",H87&lt;&gt;"",I87&lt;&gt;"",J87&lt;&gt;"",K87&lt;&gt;"",L87&lt;&gt;"",M87&lt;&gt;"",N87&lt;&gt;"",P87&lt;&gt;"",Q87&lt;&gt;"",R87&lt;&gt;"",S87&lt;&gt;"",T87&lt;&gt;"")),"",IF(NOT(AND(OR(B87="",COUNTIF('2. Proyectos'!$A$5:$A$54,B87)&gt;0),OR(C87="",COUNTIF(Listas!$CG$2:$CG$50,C87)&gt;0),OR(D87="",AND(ISNUMBER(D87),D87&gt;0)),OR(F87="",COUNTIF(Listas!$Q$2:$Q$4,F87)&gt;0),OR(H87="",COUNTIF(Listas!$T$2:$T$5,H87)&gt;0),OR(J87="",COUNTIF(Listas!$AO$2:$AO$3,J87)&gt;0),OR(K87="",COUNTIF(Listas!$AF$2:$AF$3,K87)&gt;0),OR(L87="",AND(ISNUMBER(L87),L87&gt;=2018,L87&lt;=2025)),OR(M87="",AND(ISNUMBER(M87),M87&gt;=1,M87&lt;=12)),OR(N87="",COUNTIF(Listas!$H$2:$H$250,N87)&gt;0),OR(P87="",AND(ISNUMBER(P87),P87&gt;0)),OR(Q87="",AND(ISNUMBER(Q87),Q87&gt;0)),OR(R87="",AND(ISNUMBER(R87),R87&gt;=0)),OR(S87="",COUNTIF(Listas!$BC$2:$BC$3,S87)&gt;0))),"Dato inválido",IF(NOT(AND(A87&lt;&gt;"",B87&lt;&gt;"",F87&lt;&gt;"",G87&lt;&gt;"",H87&lt;&gt;"",I87&lt;&gt;"",J87&lt;&gt;"",K87&lt;&gt;"",L87&lt;&gt;"",M87&lt;&gt;"",N87&lt;&gt;"",P87&lt;&gt;"")),"Incompleta","OK")))</f>
        <v/>
      </c>
    </row>
    <row r="88">
      <c r="A88" s="8" t="n"/>
      <c r="B88" s="8" t="n"/>
      <c r="C88" s="8" t="n"/>
      <c r="D88" s="14" t="n"/>
      <c r="E88" s="15">
        <f>IF(D88="","",IF(D88&lt;1,"N1",IF(D88&lt;30,"N2",IF(D88&lt;57.5,"N3","N4"))))</f>
        <v/>
      </c>
      <c r="F88" s="8" t="n"/>
      <c r="G88" s="21" t="n"/>
      <c r="H88" s="8" t="n"/>
      <c r="I88" s="21" t="n"/>
      <c r="J88" s="8" t="n"/>
      <c r="K88" s="8" t="n"/>
      <c r="L88" s="13" t="n"/>
      <c r="M88" s="13" t="n"/>
      <c r="N88" s="8" t="n"/>
      <c r="O88" s="15">
        <f>IFERROR(VLOOKUP(N88,Listas!$DK$2:$DL$250,2,FALSE),"")</f>
        <v/>
      </c>
      <c r="P88" s="14" t="n"/>
      <c r="Q88" s="14" t="n"/>
      <c r="R88" s="16" t="n"/>
      <c r="S88" s="16" t="n"/>
      <c r="T88" s="8" t="n"/>
      <c r="V88" s="17">
        <f>IF(NOT(OR(A88&lt;&gt;"",B88&lt;&gt;"",C88&lt;&gt;"",D88&lt;&gt;"",F88&lt;&gt;"",G88&lt;&gt;"",H88&lt;&gt;"",I88&lt;&gt;"",J88&lt;&gt;"",K88&lt;&gt;"",L88&lt;&gt;"",M88&lt;&gt;"",N88&lt;&gt;"",P88&lt;&gt;"",Q88&lt;&gt;"",R88&lt;&gt;"",S88&lt;&gt;"",T88&lt;&gt;"")),"",IF(NOT(AND(OR(B88="",COUNTIF('2. Proyectos'!$A$5:$A$54,B88)&gt;0),OR(C88="",COUNTIF(Listas!$CG$2:$CG$50,C88)&gt;0),OR(D88="",AND(ISNUMBER(D88),D88&gt;0)),OR(F88="",COUNTIF(Listas!$Q$2:$Q$4,F88)&gt;0),OR(H88="",COUNTIF(Listas!$T$2:$T$5,H88)&gt;0),OR(J88="",COUNTIF(Listas!$AO$2:$AO$3,J88)&gt;0),OR(K88="",COUNTIF(Listas!$AF$2:$AF$3,K88)&gt;0),OR(L88="",AND(ISNUMBER(L88),L88&gt;=2018,L88&lt;=2025)),OR(M88="",AND(ISNUMBER(M88),M88&gt;=1,M88&lt;=12)),OR(N88="",COUNTIF(Listas!$H$2:$H$250,N88)&gt;0),OR(P88="",AND(ISNUMBER(P88),P88&gt;0)),OR(Q88="",AND(ISNUMBER(Q88),Q88&gt;0)),OR(R88="",AND(ISNUMBER(R88),R88&gt;=0)),OR(S88="",COUNTIF(Listas!$BC$2:$BC$3,S88)&gt;0))),"Dato inválido",IF(NOT(AND(A88&lt;&gt;"",B88&lt;&gt;"",F88&lt;&gt;"",G88&lt;&gt;"",H88&lt;&gt;"",I88&lt;&gt;"",J88&lt;&gt;"",K88&lt;&gt;"",L88&lt;&gt;"",M88&lt;&gt;"",N88&lt;&gt;"",P88&lt;&gt;"")),"Incompleta","OK")))</f>
        <v/>
      </c>
    </row>
    <row r="89">
      <c r="A89" s="6" t="n"/>
      <c r="B89" s="6" t="n"/>
      <c r="C89" s="6" t="n"/>
      <c r="D89" s="19" t="n"/>
      <c r="E89" s="15">
        <f>IF(D89="","",IF(D89&lt;1,"N1",IF(D89&lt;30,"N2",IF(D89&lt;57.5,"N3","N4"))))</f>
        <v/>
      </c>
      <c r="F89" s="6" t="n"/>
      <c r="G89" s="22" t="n"/>
      <c r="H89" s="6" t="n"/>
      <c r="I89" s="22" t="n"/>
      <c r="J89" s="6" t="n"/>
      <c r="K89" s="6" t="n"/>
      <c r="L89" s="18" t="n"/>
      <c r="M89" s="18" t="n"/>
      <c r="N89" s="6" t="n"/>
      <c r="O89" s="15">
        <f>IFERROR(VLOOKUP(N89,Listas!$DK$2:$DL$250,2,FALSE),"")</f>
        <v/>
      </c>
      <c r="P89" s="19" t="n"/>
      <c r="Q89" s="19" t="n"/>
      <c r="R89" s="20" t="n"/>
      <c r="S89" s="20" t="n"/>
      <c r="T89" s="6" t="n"/>
      <c r="V89" s="17">
        <f>IF(NOT(OR(A89&lt;&gt;"",B89&lt;&gt;"",C89&lt;&gt;"",D89&lt;&gt;"",F89&lt;&gt;"",G89&lt;&gt;"",H89&lt;&gt;"",I89&lt;&gt;"",J89&lt;&gt;"",K89&lt;&gt;"",L89&lt;&gt;"",M89&lt;&gt;"",N89&lt;&gt;"",P89&lt;&gt;"",Q89&lt;&gt;"",R89&lt;&gt;"",S89&lt;&gt;"",T89&lt;&gt;"")),"",IF(NOT(AND(OR(B89="",COUNTIF('2. Proyectos'!$A$5:$A$54,B89)&gt;0),OR(C89="",COUNTIF(Listas!$CG$2:$CG$50,C89)&gt;0),OR(D89="",AND(ISNUMBER(D89),D89&gt;0)),OR(F89="",COUNTIF(Listas!$Q$2:$Q$4,F89)&gt;0),OR(H89="",COUNTIF(Listas!$T$2:$T$5,H89)&gt;0),OR(J89="",COUNTIF(Listas!$AO$2:$AO$3,J89)&gt;0),OR(K89="",COUNTIF(Listas!$AF$2:$AF$3,K89)&gt;0),OR(L89="",AND(ISNUMBER(L89),L89&gt;=2018,L89&lt;=2025)),OR(M89="",AND(ISNUMBER(M89),M89&gt;=1,M89&lt;=12)),OR(N89="",COUNTIF(Listas!$H$2:$H$250,N89)&gt;0),OR(P89="",AND(ISNUMBER(P89),P89&gt;0)),OR(Q89="",AND(ISNUMBER(Q89),Q89&gt;0)),OR(R89="",AND(ISNUMBER(R89),R89&gt;=0)),OR(S89="",COUNTIF(Listas!$BC$2:$BC$3,S89)&gt;0))),"Dato inválido",IF(NOT(AND(A89&lt;&gt;"",B89&lt;&gt;"",F89&lt;&gt;"",G89&lt;&gt;"",H89&lt;&gt;"",I89&lt;&gt;"",J89&lt;&gt;"",K89&lt;&gt;"",L89&lt;&gt;"",M89&lt;&gt;"",N89&lt;&gt;"",P89&lt;&gt;"")),"Incompleta","OK")))</f>
        <v/>
      </c>
    </row>
    <row r="90">
      <c r="A90" s="8" t="n"/>
      <c r="B90" s="8" t="n"/>
      <c r="C90" s="8" t="n"/>
      <c r="D90" s="14" t="n"/>
      <c r="E90" s="15">
        <f>IF(D90="","",IF(D90&lt;1,"N1",IF(D90&lt;30,"N2",IF(D90&lt;57.5,"N3","N4"))))</f>
        <v/>
      </c>
      <c r="F90" s="8" t="n"/>
      <c r="G90" s="21" t="n"/>
      <c r="H90" s="8" t="n"/>
      <c r="I90" s="21" t="n"/>
      <c r="J90" s="8" t="n"/>
      <c r="K90" s="8" t="n"/>
      <c r="L90" s="13" t="n"/>
      <c r="M90" s="13" t="n"/>
      <c r="N90" s="8" t="n"/>
      <c r="O90" s="15">
        <f>IFERROR(VLOOKUP(N90,Listas!$DK$2:$DL$250,2,FALSE),"")</f>
        <v/>
      </c>
      <c r="P90" s="14" t="n"/>
      <c r="Q90" s="14" t="n"/>
      <c r="R90" s="16" t="n"/>
      <c r="S90" s="16" t="n"/>
      <c r="T90" s="8" t="n"/>
      <c r="V90" s="17">
        <f>IF(NOT(OR(A90&lt;&gt;"",B90&lt;&gt;"",C90&lt;&gt;"",D90&lt;&gt;"",F90&lt;&gt;"",G90&lt;&gt;"",H90&lt;&gt;"",I90&lt;&gt;"",J90&lt;&gt;"",K90&lt;&gt;"",L90&lt;&gt;"",M90&lt;&gt;"",N90&lt;&gt;"",P90&lt;&gt;"",Q90&lt;&gt;"",R90&lt;&gt;"",S90&lt;&gt;"",T90&lt;&gt;"")),"",IF(NOT(AND(OR(B90="",COUNTIF('2. Proyectos'!$A$5:$A$54,B90)&gt;0),OR(C90="",COUNTIF(Listas!$CG$2:$CG$50,C90)&gt;0),OR(D90="",AND(ISNUMBER(D90),D90&gt;0)),OR(F90="",COUNTIF(Listas!$Q$2:$Q$4,F90)&gt;0),OR(H90="",COUNTIF(Listas!$T$2:$T$5,H90)&gt;0),OR(J90="",COUNTIF(Listas!$AO$2:$AO$3,J90)&gt;0),OR(K90="",COUNTIF(Listas!$AF$2:$AF$3,K90)&gt;0),OR(L90="",AND(ISNUMBER(L90),L90&gt;=2018,L90&lt;=2025)),OR(M90="",AND(ISNUMBER(M90),M90&gt;=1,M90&lt;=12)),OR(N90="",COUNTIF(Listas!$H$2:$H$250,N90)&gt;0),OR(P90="",AND(ISNUMBER(P90),P90&gt;0)),OR(Q90="",AND(ISNUMBER(Q90),Q90&gt;0)),OR(R90="",AND(ISNUMBER(R90),R90&gt;=0)),OR(S90="",COUNTIF(Listas!$BC$2:$BC$3,S90)&gt;0))),"Dato inválido",IF(NOT(AND(A90&lt;&gt;"",B90&lt;&gt;"",F90&lt;&gt;"",G90&lt;&gt;"",H90&lt;&gt;"",I90&lt;&gt;"",J90&lt;&gt;"",K90&lt;&gt;"",L90&lt;&gt;"",M90&lt;&gt;"",N90&lt;&gt;"",P90&lt;&gt;"")),"Incompleta","OK")))</f>
        <v/>
      </c>
    </row>
    <row r="91">
      <c r="A91" s="6" t="n"/>
      <c r="B91" s="6" t="n"/>
      <c r="C91" s="6" t="n"/>
      <c r="D91" s="19" t="n"/>
      <c r="E91" s="15">
        <f>IF(D91="","",IF(D91&lt;1,"N1",IF(D91&lt;30,"N2",IF(D91&lt;57.5,"N3","N4"))))</f>
        <v/>
      </c>
      <c r="F91" s="6" t="n"/>
      <c r="G91" s="22" t="n"/>
      <c r="H91" s="6" t="n"/>
      <c r="I91" s="22" t="n"/>
      <c r="J91" s="6" t="n"/>
      <c r="K91" s="6" t="n"/>
      <c r="L91" s="18" t="n"/>
      <c r="M91" s="18" t="n"/>
      <c r="N91" s="6" t="n"/>
      <c r="O91" s="15">
        <f>IFERROR(VLOOKUP(N91,Listas!$DK$2:$DL$250,2,FALSE),"")</f>
        <v/>
      </c>
      <c r="P91" s="19" t="n"/>
      <c r="Q91" s="19" t="n"/>
      <c r="R91" s="20" t="n"/>
      <c r="S91" s="20" t="n"/>
      <c r="T91" s="6" t="n"/>
      <c r="V91" s="17">
        <f>IF(NOT(OR(A91&lt;&gt;"",B91&lt;&gt;"",C91&lt;&gt;"",D91&lt;&gt;"",F91&lt;&gt;"",G91&lt;&gt;"",H91&lt;&gt;"",I91&lt;&gt;"",J91&lt;&gt;"",K91&lt;&gt;"",L91&lt;&gt;"",M91&lt;&gt;"",N91&lt;&gt;"",P91&lt;&gt;"",Q91&lt;&gt;"",R91&lt;&gt;"",S91&lt;&gt;"",T91&lt;&gt;"")),"",IF(NOT(AND(OR(B91="",COUNTIF('2. Proyectos'!$A$5:$A$54,B91)&gt;0),OR(C91="",COUNTIF(Listas!$CG$2:$CG$50,C91)&gt;0),OR(D91="",AND(ISNUMBER(D91),D91&gt;0)),OR(F91="",COUNTIF(Listas!$Q$2:$Q$4,F91)&gt;0),OR(H91="",COUNTIF(Listas!$T$2:$T$5,H91)&gt;0),OR(J91="",COUNTIF(Listas!$AO$2:$AO$3,J91)&gt;0),OR(K91="",COUNTIF(Listas!$AF$2:$AF$3,K91)&gt;0),OR(L91="",AND(ISNUMBER(L91),L91&gt;=2018,L91&lt;=2025)),OR(M91="",AND(ISNUMBER(M91),M91&gt;=1,M91&lt;=12)),OR(N91="",COUNTIF(Listas!$H$2:$H$250,N91)&gt;0),OR(P91="",AND(ISNUMBER(P91),P91&gt;0)),OR(Q91="",AND(ISNUMBER(Q91),Q91&gt;0)),OR(R91="",AND(ISNUMBER(R91),R91&gt;=0)),OR(S91="",COUNTIF(Listas!$BC$2:$BC$3,S91)&gt;0))),"Dato inválido",IF(NOT(AND(A91&lt;&gt;"",B91&lt;&gt;"",F91&lt;&gt;"",G91&lt;&gt;"",H91&lt;&gt;"",I91&lt;&gt;"",J91&lt;&gt;"",K91&lt;&gt;"",L91&lt;&gt;"",M91&lt;&gt;"",N91&lt;&gt;"",P91&lt;&gt;"")),"Incompleta","OK")))</f>
        <v/>
      </c>
    </row>
    <row r="92">
      <c r="A92" s="8" t="n"/>
      <c r="B92" s="8" t="n"/>
      <c r="C92" s="8" t="n"/>
      <c r="D92" s="14" t="n"/>
      <c r="E92" s="15">
        <f>IF(D92="","",IF(D92&lt;1,"N1",IF(D92&lt;30,"N2",IF(D92&lt;57.5,"N3","N4"))))</f>
        <v/>
      </c>
      <c r="F92" s="8" t="n"/>
      <c r="G92" s="21" t="n"/>
      <c r="H92" s="8" t="n"/>
      <c r="I92" s="21" t="n"/>
      <c r="J92" s="8" t="n"/>
      <c r="K92" s="8" t="n"/>
      <c r="L92" s="13" t="n"/>
      <c r="M92" s="13" t="n"/>
      <c r="N92" s="8" t="n"/>
      <c r="O92" s="15">
        <f>IFERROR(VLOOKUP(N92,Listas!$DK$2:$DL$250,2,FALSE),"")</f>
        <v/>
      </c>
      <c r="P92" s="14" t="n"/>
      <c r="Q92" s="14" t="n"/>
      <c r="R92" s="16" t="n"/>
      <c r="S92" s="16" t="n"/>
      <c r="T92" s="8" t="n"/>
      <c r="V92" s="17">
        <f>IF(NOT(OR(A92&lt;&gt;"",B92&lt;&gt;"",C92&lt;&gt;"",D92&lt;&gt;"",F92&lt;&gt;"",G92&lt;&gt;"",H92&lt;&gt;"",I92&lt;&gt;"",J92&lt;&gt;"",K92&lt;&gt;"",L92&lt;&gt;"",M92&lt;&gt;"",N92&lt;&gt;"",P92&lt;&gt;"",Q92&lt;&gt;"",R92&lt;&gt;"",S92&lt;&gt;"",T92&lt;&gt;"")),"",IF(NOT(AND(OR(B92="",COUNTIF('2. Proyectos'!$A$5:$A$54,B92)&gt;0),OR(C92="",COUNTIF(Listas!$CG$2:$CG$50,C92)&gt;0),OR(D92="",AND(ISNUMBER(D92),D92&gt;0)),OR(F92="",COUNTIF(Listas!$Q$2:$Q$4,F92)&gt;0),OR(H92="",COUNTIF(Listas!$T$2:$T$5,H92)&gt;0),OR(J92="",COUNTIF(Listas!$AO$2:$AO$3,J92)&gt;0),OR(K92="",COUNTIF(Listas!$AF$2:$AF$3,K92)&gt;0),OR(L92="",AND(ISNUMBER(L92),L92&gt;=2018,L92&lt;=2025)),OR(M92="",AND(ISNUMBER(M92),M92&gt;=1,M92&lt;=12)),OR(N92="",COUNTIF(Listas!$H$2:$H$250,N92)&gt;0),OR(P92="",AND(ISNUMBER(P92),P92&gt;0)),OR(Q92="",AND(ISNUMBER(Q92),Q92&gt;0)),OR(R92="",AND(ISNUMBER(R92),R92&gt;=0)),OR(S92="",COUNTIF(Listas!$BC$2:$BC$3,S92)&gt;0))),"Dato inválido",IF(NOT(AND(A92&lt;&gt;"",B92&lt;&gt;"",F92&lt;&gt;"",G92&lt;&gt;"",H92&lt;&gt;"",I92&lt;&gt;"",J92&lt;&gt;"",K92&lt;&gt;"",L92&lt;&gt;"",M92&lt;&gt;"",N92&lt;&gt;"",P92&lt;&gt;"")),"Incompleta","OK")))</f>
        <v/>
      </c>
    </row>
    <row r="93">
      <c r="A93" s="6" t="n"/>
      <c r="B93" s="6" t="n"/>
      <c r="C93" s="6" t="n"/>
      <c r="D93" s="19" t="n"/>
      <c r="E93" s="15">
        <f>IF(D93="","",IF(D93&lt;1,"N1",IF(D93&lt;30,"N2",IF(D93&lt;57.5,"N3","N4"))))</f>
        <v/>
      </c>
      <c r="F93" s="6" t="n"/>
      <c r="G93" s="22" t="n"/>
      <c r="H93" s="6" t="n"/>
      <c r="I93" s="22" t="n"/>
      <c r="J93" s="6" t="n"/>
      <c r="K93" s="6" t="n"/>
      <c r="L93" s="18" t="n"/>
      <c r="M93" s="18" t="n"/>
      <c r="N93" s="6" t="n"/>
      <c r="O93" s="15">
        <f>IFERROR(VLOOKUP(N93,Listas!$DK$2:$DL$250,2,FALSE),"")</f>
        <v/>
      </c>
      <c r="P93" s="19" t="n"/>
      <c r="Q93" s="19" t="n"/>
      <c r="R93" s="20" t="n"/>
      <c r="S93" s="20" t="n"/>
      <c r="T93" s="6" t="n"/>
      <c r="V93" s="17">
        <f>IF(NOT(OR(A93&lt;&gt;"",B93&lt;&gt;"",C93&lt;&gt;"",D93&lt;&gt;"",F93&lt;&gt;"",G93&lt;&gt;"",H93&lt;&gt;"",I93&lt;&gt;"",J93&lt;&gt;"",K93&lt;&gt;"",L93&lt;&gt;"",M93&lt;&gt;"",N93&lt;&gt;"",P93&lt;&gt;"",Q93&lt;&gt;"",R93&lt;&gt;"",S93&lt;&gt;"",T93&lt;&gt;"")),"",IF(NOT(AND(OR(B93="",COUNTIF('2. Proyectos'!$A$5:$A$54,B93)&gt;0),OR(C93="",COUNTIF(Listas!$CG$2:$CG$50,C93)&gt;0),OR(D93="",AND(ISNUMBER(D93),D93&gt;0)),OR(F93="",COUNTIF(Listas!$Q$2:$Q$4,F93)&gt;0),OR(H93="",COUNTIF(Listas!$T$2:$T$5,H93)&gt;0),OR(J93="",COUNTIF(Listas!$AO$2:$AO$3,J93)&gt;0),OR(K93="",COUNTIF(Listas!$AF$2:$AF$3,K93)&gt;0),OR(L93="",AND(ISNUMBER(L93),L93&gt;=2018,L93&lt;=2025)),OR(M93="",AND(ISNUMBER(M93),M93&gt;=1,M93&lt;=12)),OR(N93="",COUNTIF(Listas!$H$2:$H$250,N93)&gt;0),OR(P93="",AND(ISNUMBER(P93),P93&gt;0)),OR(Q93="",AND(ISNUMBER(Q93),Q93&gt;0)),OR(R93="",AND(ISNUMBER(R93),R93&gt;=0)),OR(S93="",COUNTIF(Listas!$BC$2:$BC$3,S93)&gt;0))),"Dato inválido",IF(NOT(AND(A93&lt;&gt;"",B93&lt;&gt;"",F93&lt;&gt;"",G93&lt;&gt;"",H93&lt;&gt;"",I93&lt;&gt;"",J93&lt;&gt;"",K93&lt;&gt;"",L93&lt;&gt;"",M93&lt;&gt;"",N93&lt;&gt;"",P93&lt;&gt;"")),"Incompleta","OK")))</f>
        <v/>
      </c>
    </row>
    <row r="94">
      <c r="A94" s="8" t="n"/>
      <c r="B94" s="8" t="n"/>
      <c r="C94" s="8" t="n"/>
      <c r="D94" s="14" t="n"/>
      <c r="E94" s="15">
        <f>IF(D94="","",IF(D94&lt;1,"N1",IF(D94&lt;30,"N2",IF(D94&lt;57.5,"N3","N4"))))</f>
        <v/>
      </c>
      <c r="F94" s="8" t="n"/>
      <c r="G94" s="21" t="n"/>
      <c r="H94" s="8" t="n"/>
      <c r="I94" s="21" t="n"/>
      <c r="J94" s="8" t="n"/>
      <c r="K94" s="8" t="n"/>
      <c r="L94" s="13" t="n"/>
      <c r="M94" s="13" t="n"/>
      <c r="N94" s="8" t="n"/>
      <c r="O94" s="15">
        <f>IFERROR(VLOOKUP(N94,Listas!$DK$2:$DL$250,2,FALSE),"")</f>
        <v/>
      </c>
      <c r="P94" s="14" t="n"/>
      <c r="Q94" s="14" t="n"/>
      <c r="R94" s="16" t="n"/>
      <c r="S94" s="16" t="n"/>
      <c r="T94" s="8" t="n"/>
      <c r="V94" s="17">
        <f>IF(NOT(OR(A94&lt;&gt;"",B94&lt;&gt;"",C94&lt;&gt;"",D94&lt;&gt;"",F94&lt;&gt;"",G94&lt;&gt;"",H94&lt;&gt;"",I94&lt;&gt;"",J94&lt;&gt;"",K94&lt;&gt;"",L94&lt;&gt;"",M94&lt;&gt;"",N94&lt;&gt;"",P94&lt;&gt;"",Q94&lt;&gt;"",R94&lt;&gt;"",S94&lt;&gt;"",T94&lt;&gt;"")),"",IF(NOT(AND(OR(B94="",COUNTIF('2. Proyectos'!$A$5:$A$54,B94)&gt;0),OR(C94="",COUNTIF(Listas!$CG$2:$CG$50,C94)&gt;0),OR(D94="",AND(ISNUMBER(D94),D94&gt;0)),OR(F94="",COUNTIF(Listas!$Q$2:$Q$4,F94)&gt;0),OR(H94="",COUNTIF(Listas!$T$2:$T$5,H94)&gt;0),OR(J94="",COUNTIF(Listas!$AO$2:$AO$3,J94)&gt;0),OR(K94="",COUNTIF(Listas!$AF$2:$AF$3,K94)&gt;0),OR(L94="",AND(ISNUMBER(L94),L94&gt;=2018,L94&lt;=2025)),OR(M94="",AND(ISNUMBER(M94),M94&gt;=1,M94&lt;=12)),OR(N94="",COUNTIF(Listas!$H$2:$H$250,N94)&gt;0),OR(P94="",AND(ISNUMBER(P94),P94&gt;0)),OR(Q94="",AND(ISNUMBER(Q94),Q94&gt;0)),OR(R94="",AND(ISNUMBER(R94),R94&gt;=0)),OR(S94="",COUNTIF(Listas!$BC$2:$BC$3,S94)&gt;0))),"Dato inválido",IF(NOT(AND(A94&lt;&gt;"",B94&lt;&gt;"",F94&lt;&gt;"",G94&lt;&gt;"",H94&lt;&gt;"",I94&lt;&gt;"",J94&lt;&gt;"",K94&lt;&gt;"",L94&lt;&gt;"",M94&lt;&gt;"",N94&lt;&gt;"",P94&lt;&gt;"")),"Incompleta","OK")))</f>
        <v/>
      </c>
    </row>
    <row r="95">
      <c r="A95" s="6" t="n"/>
      <c r="B95" s="6" t="n"/>
      <c r="C95" s="6" t="n"/>
      <c r="D95" s="19" t="n"/>
      <c r="E95" s="15">
        <f>IF(D95="","",IF(D95&lt;1,"N1",IF(D95&lt;30,"N2",IF(D95&lt;57.5,"N3","N4"))))</f>
        <v/>
      </c>
      <c r="F95" s="6" t="n"/>
      <c r="G95" s="22" t="n"/>
      <c r="H95" s="6" t="n"/>
      <c r="I95" s="22" t="n"/>
      <c r="J95" s="6" t="n"/>
      <c r="K95" s="6" t="n"/>
      <c r="L95" s="18" t="n"/>
      <c r="M95" s="18" t="n"/>
      <c r="N95" s="6" t="n"/>
      <c r="O95" s="15">
        <f>IFERROR(VLOOKUP(N95,Listas!$DK$2:$DL$250,2,FALSE),"")</f>
        <v/>
      </c>
      <c r="P95" s="19" t="n"/>
      <c r="Q95" s="19" t="n"/>
      <c r="R95" s="20" t="n"/>
      <c r="S95" s="20" t="n"/>
      <c r="T95" s="6" t="n"/>
      <c r="V95" s="17">
        <f>IF(NOT(OR(A95&lt;&gt;"",B95&lt;&gt;"",C95&lt;&gt;"",D95&lt;&gt;"",F95&lt;&gt;"",G95&lt;&gt;"",H95&lt;&gt;"",I95&lt;&gt;"",J95&lt;&gt;"",K95&lt;&gt;"",L95&lt;&gt;"",M95&lt;&gt;"",N95&lt;&gt;"",P95&lt;&gt;"",Q95&lt;&gt;"",R95&lt;&gt;"",S95&lt;&gt;"",T95&lt;&gt;"")),"",IF(NOT(AND(OR(B95="",COUNTIF('2. Proyectos'!$A$5:$A$54,B95)&gt;0),OR(C95="",COUNTIF(Listas!$CG$2:$CG$50,C95)&gt;0),OR(D95="",AND(ISNUMBER(D95),D95&gt;0)),OR(F95="",COUNTIF(Listas!$Q$2:$Q$4,F95)&gt;0),OR(H95="",COUNTIF(Listas!$T$2:$T$5,H95)&gt;0),OR(J95="",COUNTIF(Listas!$AO$2:$AO$3,J95)&gt;0),OR(K95="",COUNTIF(Listas!$AF$2:$AF$3,K95)&gt;0),OR(L95="",AND(ISNUMBER(L95),L95&gt;=2018,L95&lt;=2025)),OR(M95="",AND(ISNUMBER(M95),M95&gt;=1,M95&lt;=12)),OR(N95="",COUNTIF(Listas!$H$2:$H$250,N95)&gt;0),OR(P95="",AND(ISNUMBER(P95),P95&gt;0)),OR(Q95="",AND(ISNUMBER(Q95),Q95&gt;0)),OR(R95="",AND(ISNUMBER(R95),R95&gt;=0)),OR(S95="",COUNTIF(Listas!$BC$2:$BC$3,S95)&gt;0))),"Dato inválido",IF(NOT(AND(A95&lt;&gt;"",B95&lt;&gt;"",F95&lt;&gt;"",G95&lt;&gt;"",H95&lt;&gt;"",I95&lt;&gt;"",J95&lt;&gt;"",K95&lt;&gt;"",L95&lt;&gt;"",M95&lt;&gt;"",N95&lt;&gt;"",P95&lt;&gt;"")),"Incompleta","OK")))</f>
        <v/>
      </c>
    </row>
    <row r="96">
      <c r="A96" s="8" t="n"/>
      <c r="B96" s="8" t="n"/>
      <c r="C96" s="8" t="n"/>
      <c r="D96" s="14" t="n"/>
      <c r="E96" s="15">
        <f>IF(D96="","",IF(D96&lt;1,"N1",IF(D96&lt;30,"N2",IF(D96&lt;57.5,"N3","N4"))))</f>
        <v/>
      </c>
      <c r="F96" s="8" t="n"/>
      <c r="G96" s="21" t="n"/>
      <c r="H96" s="8" t="n"/>
      <c r="I96" s="21" t="n"/>
      <c r="J96" s="8" t="n"/>
      <c r="K96" s="8" t="n"/>
      <c r="L96" s="13" t="n"/>
      <c r="M96" s="13" t="n"/>
      <c r="N96" s="8" t="n"/>
      <c r="O96" s="15">
        <f>IFERROR(VLOOKUP(N96,Listas!$DK$2:$DL$250,2,FALSE),"")</f>
        <v/>
      </c>
      <c r="P96" s="14" t="n"/>
      <c r="Q96" s="14" t="n"/>
      <c r="R96" s="16" t="n"/>
      <c r="S96" s="16" t="n"/>
      <c r="T96" s="8" t="n"/>
      <c r="V96" s="17">
        <f>IF(NOT(OR(A96&lt;&gt;"",B96&lt;&gt;"",C96&lt;&gt;"",D96&lt;&gt;"",F96&lt;&gt;"",G96&lt;&gt;"",H96&lt;&gt;"",I96&lt;&gt;"",J96&lt;&gt;"",K96&lt;&gt;"",L96&lt;&gt;"",M96&lt;&gt;"",N96&lt;&gt;"",P96&lt;&gt;"",Q96&lt;&gt;"",R96&lt;&gt;"",S96&lt;&gt;"",T96&lt;&gt;"")),"",IF(NOT(AND(OR(B96="",COUNTIF('2. Proyectos'!$A$5:$A$54,B96)&gt;0),OR(C96="",COUNTIF(Listas!$CG$2:$CG$50,C96)&gt;0),OR(D96="",AND(ISNUMBER(D96),D96&gt;0)),OR(F96="",COUNTIF(Listas!$Q$2:$Q$4,F96)&gt;0),OR(H96="",COUNTIF(Listas!$T$2:$T$5,H96)&gt;0),OR(J96="",COUNTIF(Listas!$AO$2:$AO$3,J96)&gt;0),OR(K96="",COUNTIF(Listas!$AF$2:$AF$3,K96)&gt;0),OR(L96="",AND(ISNUMBER(L96),L96&gt;=2018,L96&lt;=2025)),OR(M96="",AND(ISNUMBER(M96),M96&gt;=1,M96&lt;=12)),OR(N96="",COUNTIF(Listas!$H$2:$H$250,N96)&gt;0),OR(P96="",AND(ISNUMBER(P96),P96&gt;0)),OR(Q96="",AND(ISNUMBER(Q96),Q96&gt;0)),OR(R96="",AND(ISNUMBER(R96),R96&gt;=0)),OR(S96="",COUNTIF(Listas!$BC$2:$BC$3,S96)&gt;0))),"Dato inválido",IF(NOT(AND(A96&lt;&gt;"",B96&lt;&gt;"",F96&lt;&gt;"",G96&lt;&gt;"",H96&lt;&gt;"",I96&lt;&gt;"",J96&lt;&gt;"",K96&lt;&gt;"",L96&lt;&gt;"",M96&lt;&gt;"",N96&lt;&gt;"",P96&lt;&gt;"")),"Incompleta","OK")))</f>
        <v/>
      </c>
    </row>
    <row r="97">
      <c r="A97" s="6" t="n"/>
      <c r="B97" s="6" t="n"/>
      <c r="C97" s="6" t="n"/>
      <c r="D97" s="19" t="n"/>
      <c r="E97" s="15">
        <f>IF(D97="","",IF(D97&lt;1,"N1",IF(D97&lt;30,"N2",IF(D97&lt;57.5,"N3","N4"))))</f>
        <v/>
      </c>
      <c r="F97" s="6" t="n"/>
      <c r="G97" s="22" t="n"/>
      <c r="H97" s="6" t="n"/>
      <c r="I97" s="22" t="n"/>
      <c r="J97" s="6" t="n"/>
      <c r="K97" s="6" t="n"/>
      <c r="L97" s="18" t="n"/>
      <c r="M97" s="18" t="n"/>
      <c r="N97" s="6" t="n"/>
      <c r="O97" s="15">
        <f>IFERROR(VLOOKUP(N97,Listas!$DK$2:$DL$250,2,FALSE),"")</f>
        <v/>
      </c>
      <c r="P97" s="19" t="n"/>
      <c r="Q97" s="19" t="n"/>
      <c r="R97" s="20" t="n"/>
      <c r="S97" s="20" t="n"/>
      <c r="T97" s="6" t="n"/>
      <c r="V97" s="17">
        <f>IF(NOT(OR(A97&lt;&gt;"",B97&lt;&gt;"",C97&lt;&gt;"",D97&lt;&gt;"",F97&lt;&gt;"",G97&lt;&gt;"",H97&lt;&gt;"",I97&lt;&gt;"",J97&lt;&gt;"",K97&lt;&gt;"",L97&lt;&gt;"",M97&lt;&gt;"",N97&lt;&gt;"",P97&lt;&gt;"",Q97&lt;&gt;"",R97&lt;&gt;"",S97&lt;&gt;"",T97&lt;&gt;"")),"",IF(NOT(AND(OR(B97="",COUNTIF('2. Proyectos'!$A$5:$A$54,B97)&gt;0),OR(C97="",COUNTIF(Listas!$CG$2:$CG$50,C97)&gt;0),OR(D97="",AND(ISNUMBER(D97),D97&gt;0)),OR(F97="",COUNTIF(Listas!$Q$2:$Q$4,F97)&gt;0),OR(H97="",COUNTIF(Listas!$T$2:$T$5,H97)&gt;0),OR(J97="",COUNTIF(Listas!$AO$2:$AO$3,J97)&gt;0),OR(K97="",COUNTIF(Listas!$AF$2:$AF$3,K97)&gt;0),OR(L97="",AND(ISNUMBER(L97),L97&gt;=2018,L97&lt;=2025)),OR(M97="",AND(ISNUMBER(M97),M97&gt;=1,M97&lt;=12)),OR(N97="",COUNTIF(Listas!$H$2:$H$250,N97)&gt;0),OR(P97="",AND(ISNUMBER(P97),P97&gt;0)),OR(Q97="",AND(ISNUMBER(Q97),Q97&gt;0)),OR(R97="",AND(ISNUMBER(R97),R97&gt;=0)),OR(S97="",COUNTIF(Listas!$BC$2:$BC$3,S97)&gt;0))),"Dato inválido",IF(NOT(AND(A97&lt;&gt;"",B97&lt;&gt;"",F97&lt;&gt;"",G97&lt;&gt;"",H97&lt;&gt;"",I97&lt;&gt;"",J97&lt;&gt;"",K97&lt;&gt;"",L97&lt;&gt;"",M97&lt;&gt;"",N97&lt;&gt;"",P97&lt;&gt;"")),"Incompleta","OK")))</f>
        <v/>
      </c>
    </row>
    <row r="98">
      <c r="A98" s="8" t="n"/>
      <c r="B98" s="8" t="n"/>
      <c r="C98" s="8" t="n"/>
      <c r="D98" s="14" t="n"/>
      <c r="E98" s="15">
        <f>IF(D98="","",IF(D98&lt;1,"N1",IF(D98&lt;30,"N2",IF(D98&lt;57.5,"N3","N4"))))</f>
        <v/>
      </c>
      <c r="F98" s="8" t="n"/>
      <c r="G98" s="21" t="n"/>
      <c r="H98" s="8" t="n"/>
      <c r="I98" s="21" t="n"/>
      <c r="J98" s="8" t="n"/>
      <c r="K98" s="8" t="n"/>
      <c r="L98" s="13" t="n"/>
      <c r="M98" s="13" t="n"/>
      <c r="N98" s="8" t="n"/>
      <c r="O98" s="15">
        <f>IFERROR(VLOOKUP(N98,Listas!$DK$2:$DL$250,2,FALSE),"")</f>
        <v/>
      </c>
      <c r="P98" s="14" t="n"/>
      <c r="Q98" s="14" t="n"/>
      <c r="R98" s="16" t="n"/>
      <c r="S98" s="16" t="n"/>
      <c r="T98" s="8" t="n"/>
      <c r="V98" s="17">
        <f>IF(NOT(OR(A98&lt;&gt;"",B98&lt;&gt;"",C98&lt;&gt;"",D98&lt;&gt;"",F98&lt;&gt;"",G98&lt;&gt;"",H98&lt;&gt;"",I98&lt;&gt;"",J98&lt;&gt;"",K98&lt;&gt;"",L98&lt;&gt;"",M98&lt;&gt;"",N98&lt;&gt;"",P98&lt;&gt;"",Q98&lt;&gt;"",R98&lt;&gt;"",S98&lt;&gt;"",T98&lt;&gt;"")),"",IF(NOT(AND(OR(B98="",COUNTIF('2. Proyectos'!$A$5:$A$54,B98)&gt;0),OR(C98="",COUNTIF(Listas!$CG$2:$CG$50,C98)&gt;0),OR(D98="",AND(ISNUMBER(D98),D98&gt;0)),OR(F98="",COUNTIF(Listas!$Q$2:$Q$4,F98)&gt;0),OR(H98="",COUNTIF(Listas!$T$2:$T$5,H98)&gt;0),OR(J98="",COUNTIF(Listas!$AO$2:$AO$3,J98)&gt;0),OR(K98="",COUNTIF(Listas!$AF$2:$AF$3,K98)&gt;0),OR(L98="",AND(ISNUMBER(L98),L98&gt;=2018,L98&lt;=2025)),OR(M98="",AND(ISNUMBER(M98),M98&gt;=1,M98&lt;=12)),OR(N98="",COUNTIF(Listas!$H$2:$H$250,N98)&gt;0),OR(P98="",AND(ISNUMBER(P98),P98&gt;0)),OR(Q98="",AND(ISNUMBER(Q98),Q98&gt;0)),OR(R98="",AND(ISNUMBER(R98),R98&gt;=0)),OR(S98="",COUNTIF(Listas!$BC$2:$BC$3,S98)&gt;0))),"Dato inválido",IF(NOT(AND(A98&lt;&gt;"",B98&lt;&gt;"",F98&lt;&gt;"",G98&lt;&gt;"",H98&lt;&gt;"",I98&lt;&gt;"",J98&lt;&gt;"",K98&lt;&gt;"",L98&lt;&gt;"",M98&lt;&gt;"",N98&lt;&gt;"",P98&lt;&gt;"")),"Incompleta","OK")))</f>
        <v/>
      </c>
    </row>
    <row r="99">
      <c r="A99" s="6" t="n"/>
      <c r="B99" s="6" t="n"/>
      <c r="C99" s="6" t="n"/>
      <c r="D99" s="19" t="n"/>
      <c r="E99" s="15">
        <f>IF(D99="","",IF(D99&lt;1,"N1",IF(D99&lt;30,"N2",IF(D99&lt;57.5,"N3","N4"))))</f>
        <v/>
      </c>
      <c r="F99" s="6" t="n"/>
      <c r="G99" s="22" t="n"/>
      <c r="H99" s="6" t="n"/>
      <c r="I99" s="22" t="n"/>
      <c r="J99" s="6" t="n"/>
      <c r="K99" s="6" t="n"/>
      <c r="L99" s="18" t="n"/>
      <c r="M99" s="18" t="n"/>
      <c r="N99" s="6" t="n"/>
      <c r="O99" s="15">
        <f>IFERROR(VLOOKUP(N99,Listas!$DK$2:$DL$250,2,FALSE),"")</f>
        <v/>
      </c>
      <c r="P99" s="19" t="n"/>
      <c r="Q99" s="19" t="n"/>
      <c r="R99" s="20" t="n"/>
      <c r="S99" s="20" t="n"/>
      <c r="T99" s="6" t="n"/>
      <c r="V99" s="17">
        <f>IF(NOT(OR(A99&lt;&gt;"",B99&lt;&gt;"",C99&lt;&gt;"",D99&lt;&gt;"",F99&lt;&gt;"",G99&lt;&gt;"",H99&lt;&gt;"",I99&lt;&gt;"",J99&lt;&gt;"",K99&lt;&gt;"",L99&lt;&gt;"",M99&lt;&gt;"",N99&lt;&gt;"",P99&lt;&gt;"",Q99&lt;&gt;"",R99&lt;&gt;"",S99&lt;&gt;"",T99&lt;&gt;"")),"",IF(NOT(AND(OR(B99="",COUNTIF('2. Proyectos'!$A$5:$A$54,B99)&gt;0),OR(C99="",COUNTIF(Listas!$CG$2:$CG$50,C99)&gt;0),OR(D99="",AND(ISNUMBER(D99),D99&gt;0)),OR(F99="",COUNTIF(Listas!$Q$2:$Q$4,F99)&gt;0),OR(H99="",COUNTIF(Listas!$T$2:$T$5,H99)&gt;0),OR(J99="",COUNTIF(Listas!$AO$2:$AO$3,J99)&gt;0),OR(K99="",COUNTIF(Listas!$AF$2:$AF$3,K99)&gt;0),OR(L99="",AND(ISNUMBER(L99),L99&gt;=2018,L99&lt;=2025)),OR(M99="",AND(ISNUMBER(M99),M99&gt;=1,M99&lt;=12)),OR(N99="",COUNTIF(Listas!$H$2:$H$250,N99)&gt;0),OR(P99="",AND(ISNUMBER(P99),P99&gt;0)),OR(Q99="",AND(ISNUMBER(Q99),Q99&gt;0)),OR(R99="",AND(ISNUMBER(R99),R99&gt;=0)),OR(S99="",COUNTIF(Listas!$BC$2:$BC$3,S99)&gt;0))),"Dato inválido",IF(NOT(AND(A99&lt;&gt;"",B99&lt;&gt;"",F99&lt;&gt;"",G99&lt;&gt;"",H99&lt;&gt;"",I99&lt;&gt;"",J99&lt;&gt;"",K99&lt;&gt;"",L99&lt;&gt;"",M99&lt;&gt;"",N99&lt;&gt;"",P99&lt;&gt;"")),"Incompleta","OK")))</f>
        <v/>
      </c>
    </row>
    <row r="100">
      <c r="A100" s="8" t="n"/>
      <c r="B100" s="8" t="n"/>
      <c r="C100" s="8" t="n"/>
      <c r="D100" s="14" t="n"/>
      <c r="E100" s="15">
        <f>IF(D100="","",IF(D100&lt;1,"N1",IF(D100&lt;30,"N2",IF(D100&lt;57.5,"N3","N4"))))</f>
        <v/>
      </c>
      <c r="F100" s="8" t="n"/>
      <c r="G100" s="21" t="n"/>
      <c r="H100" s="8" t="n"/>
      <c r="I100" s="21" t="n"/>
      <c r="J100" s="8" t="n"/>
      <c r="K100" s="8" t="n"/>
      <c r="L100" s="13" t="n"/>
      <c r="M100" s="13" t="n"/>
      <c r="N100" s="8" t="n"/>
      <c r="O100" s="15">
        <f>IFERROR(VLOOKUP(N100,Listas!$DK$2:$DL$250,2,FALSE),"")</f>
        <v/>
      </c>
      <c r="P100" s="14" t="n"/>
      <c r="Q100" s="14" t="n"/>
      <c r="R100" s="16" t="n"/>
      <c r="S100" s="16" t="n"/>
      <c r="T100" s="8" t="n"/>
      <c r="V100" s="17">
        <f>IF(NOT(OR(A100&lt;&gt;"",B100&lt;&gt;"",C100&lt;&gt;"",D100&lt;&gt;"",F100&lt;&gt;"",G100&lt;&gt;"",H100&lt;&gt;"",I100&lt;&gt;"",J100&lt;&gt;"",K100&lt;&gt;"",L100&lt;&gt;"",M100&lt;&gt;"",N100&lt;&gt;"",P100&lt;&gt;"",Q100&lt;&gt;"",R100&lt;&gt;"",S100&lt;&gt;"",T100&lt;&gt;"")),"",IF(NOT(AND(OR(B100="",COUNTIF('2. Proyectos'!$A$5:$A$54,B100)&gt;0),OR(C100="",COUNTIF(Listas!$CG$2:$CG$50,C100)&gt;0),OR(D100="",AND(ISNUMBER(D100),D100&gt;0)),OR(F100="",COUNTIF(Listas!$Q$2:$Q$4,F100)&gt;0),OR(H100="",COUNTIF(Listas!$T$2:$T$5,H100)&gt;0),OR(J100="",COUNTIF(Listas!$AO$2:$AO$3,J100)&gt;0),OR(K100="",COUNTIF(Listas!$AF$2:$AF$3,K100)&gt;0),OR(L100="",AND(ISNUMBER(L100),L100&gt;=2018,L100&lt;=2025)),OR(M100="",AND(ISNUMBER(M100),M100&gt;=1,M100&lt;=12)),OR(N100="",COUNTIF(Listas!$H$2:$H$250,N100)&gt;0),OR(P100="",AND(ISNUMBER(P100),P100&gt;0)),OR(Q100="",AND(ISNUMBER(Q100),Q100&gt;0)),OR(R100="",AND(ISNUMBER(R100),R100&gt;=0)),OR(S100="",COUNTIF(Listas!$BC$2:$BC$3,S100)&gt;0))),"Dato inválido",IF(NOT(AND(A100&lt;&gt;"",B100&lt;&gt;"",F100&lt;&gt;"",G100&lt;&gt;"",H100&lt;&gt;"",I100&lt;&gt;"",J100&lt;&gt;"",K100&lt;&gt;"",L100&lt;&gt;"",M100&lt;&gt;"",N100&lt;&gt;"",P100&lt;&gt;"")),"Incompleta","OK")))</f>
        <v/>
      </c>
    </row>
    <row r="101">
      <c r="A101" s="6" t="n"/>
      <c r="B101" s="6" t="n"/>
      <c r="C101" s="6" t="n"/>
      <c r="D101" s="19" t="n"/>
      <c r="E101" s="15">
        <f>IF(D101="","",IF(D101&lt;1,"N1",IF(D101&lt;30,"N2",IF(D101&lt;57.5,"N3","N4"))))</f>
        <v/>
      </c>
      <c r="F101" s="6" t="n"/>
      <c r="G101" s="22" t="n"/>
      <c r="H101" s="6" t="n"/>
      <c r="I101" s="22" t="n"/>
      <c r="J101" s="6" t="n"/>
      <c r="K101" s="6" t="n"/>
      <c r="L101" s="18" t="n"/>
      <c r="M101" s="18" t="n"/>
      <c r="N101" s="6" t="n"/>
      <c r="O101" s="15">
        <f>IFERROR(VLOOKUP(N101,Listas!$DK$2:$DL$250,2,FALSE),"")</f>
        <v/>
      </c>
      <c r="P101" s="19" t="n"/>
      <c r="Q101" s="19" t="n"/>
      <c r="R101" s="20" t="n"/>
      <c r="S101" s="20" t="n"/>
      <c r="T101" s="6" t="n"/>
      <c r="V101" s="17">
        <f>IF(NOT(OR(A101&lt;&gt;"",B101&lt;&gt;"",C101&lt;&gt;"",D101&lt;&gt;"",F101&lt;&gt;"",G101&lt;&gt;"",H101&lt;&gt;"",I101&lt;&gt;"",J101&lt;&gt;"",K101&lt;&gt;"",L101&lt;&gt;"",M101&lt;&gt;"",N101&lt;&gt;"",P101&lt;&gt;"",Q101&lt;&gt;"",R101&lt;&gt;"",S101&lt;&gt;"",T101&lt;&gt;"")),"",IF(NOT(AND(OR(B101="",COUNTIF('2. Proyectos'!$A$5:$A$54,B101)&gt;0),OR(C101="",COUNTIF(Listas!$CG$2:$CG$50,C101)&gt;0),OR(D101="",AND(ISNUMBER(D101),D101&gt;0)),OR(F101="",COUNTIF(Listas!$Q$2:$Q$4,F101)&gt;0),OR(H101="",COUNTIF(Listas!$T$2:$T$5,H101)&gt;0),OR(J101="",COUNTIF(Listas!$AO$2:$AO$3,J101)&gt;0),OR(K101="",COUNTIF(Listas!$AF$2:$AF$3,K101)&gt;0),OR(L101="",AND(ISNUMBER(L101),L101&gt;=2018,L101&lt;=2025)),OR(M101="",AND(ISNUMBER(M101),M101&gt;=1,M101&lt;=12)),OR(N101="",COUNTIF(Listas!$H$2:$H$250,N101)&gt;0),OR(P101="",AND(ISNUMBER(P101),P101&gt;0)),OR(Q101="",AND(ISNUMBER(Q101),Q101&gt;0)),OR(R101="",AND(ISNUMBER(R101),R101&gt;=0)),OR(S101="",COUNTIF(Listas!$BC$2:$BC$3,S101)&gt;0))),"Dato inválido",IF(NOT(AND(A101&lt;&gt;"",B101&lt;&gt;"",F101&lt;&gt;"",G101&lt;&gt;"",H101&lt;&gt;"",I101&lt;&gt;"",J101&lt;&gt;"",K101&lt;&gt;"",L101&lt;&gt;"",M101&lt;&gt;"",N101&lt;&gt;"",P101&lt;&gt;"")),"Incompleta","OK")))</f>
        <v/>
      </c>
    </row>
    <row r="102">
      <c r="A102" s="8" t="n"/>
      <c r="B102" s="8" t="n"/>
      <c r="C102" s="8" t="n"/>
      <c r="D102" s="14" t="n"/>
      <c r="E102" s="15">
        <f>IF(D102="","",IF(D102&lt;1,"N1",IF(D102&lt;30,"N2",IF(D102&lt;57.5,"N3","N4"))))</f>
        <v/>
      </c>
      <c r="F102" s="8" t="n"/>
      <c r="G102" s="21" t="n"/>
      <c r="H102" s="8" t="n"/>
      <c r="I102" s="21" t="n"/>
      <c r="J102" s="8" t="n"/>
      <c r="K102" s="8" t="n"/>
      <c r="L102" s="13" t="n"/>
      <c r="M102" s="13" t="n"/>
      <c r="N102" s="8" t="n"/>
      <c r="O102" s="15">
        <f>IFERROR(VLOOKUP(N102,Listas!$DK$2:$DL$250,2,FALSE),"")</f>
        <v/>
      </c>
      <c r="P102" s="14" t="n"/>
      <c r="Q102" s="14" t="n"/>
      <c r="R102" s="16" t="n"/>
      <c r="S102" s="16" t="n"/>
      <c r="T102" s="8" t="n"/>
      <c r="V102" s="17">
        <f>IF(NOT(OR(A102&lt;&gt;"",B102&lt;&gt;"",C102&lt;&gt;"",D102&lt;&gt;"",F102&lt;&gt;"",G102&lt;&gt;"",H102&lt;&gt;"",I102&lt;&gt;"",J102&lt;&gt;"",K102&lt;&gt;"",L102&lt;&gt;"",M102&lt;&gt;"",N102&lt;&gt;"",P102&lt;&gt;"",Q102&lt;&gt;"",R102&lt;&gt;"",S102&lt;&gt;"",T102&lt;&gt;"")),"",IF(NOT(AND(OR(B102="",COUNTIF('2. Proyectos'!$A$5:$A$54,B102)&gt;0),OR(C102="",COUNTIF(Listas!$CG$2:$CG$50,C102)&gt;0),OR(D102="",AND(ISNUMBER(D102),D102&gt;0)),OR(F102="",COUNTIF(Listas!$Q$2:$Q$4,F102)&gt;0),OR(H102="",COUNTIF(Listas!$T$2:$T$5,H102)&gt;0),OR(J102="",COUNTIF(Listas!$AO$2:$AO$3,J102)&gt;0),OR(K102="",COUNTIF(Listas!$AF$2:$AF$3,K102)&gt;0),OR(L102="",AND(ISNUMBER(L102),L102&gt;=2018,L102&lt;=2025)),OR(M102="",AND(ISNUMBER(M102),M102&gt;=1,M102&lt;=12)),OR(N102="",COUNTIF(Listas!$H$2:$H$250,N102)&gt;0),OR(P102="",AND(ISNUMBER(P102),P102&gt;0)),OR(Q102="",AND(ISNUMBER(Q102),Q102&gt;0)),OR(R102="",AND(ISNUMBER(R102),R102&gt;=0)),OR(S102="",COUNTIF(Listas!$BC$2:$BC$3,S102)&gt;0))),"Dato inválido",IF(NOT(AND(A102&lt;&gt;"",B102&lt;&gt;"",F102&lt;&gt;"",G102&lt;&gt;"",H102&lt;&gt;"",I102&lt;&gt;"",J102&lt;&gt;"",K102&lt;&gt;"",L102&lt;&gt;"",M102&lt;&gt;"",N102&lt;&gt;"",P102&lt;&gt;"")),"Incompleta","OK")))</f>
        <v/>
      </c>
    </row>
    <row r="103">
      <c r="A103" s="6" t="n"/>
      <c r="B103" s="6" t="n"/>
      <c r="C103" s="6" t="n"/>
      <c r="D103" s="19" t="n"/>
      <c r="E103" s="15">
        <f>IF(D103="","",IF(D103&lt;1,"N1",IF(D103&lt;30,"N2",IF(D103&lt;57.5,"N3","N4"))))</f>
        <v/>
      </c>
      <c r="F103" s="6" t="n"/>
      <c r="G103" s="22" t="n"/>
      <c r="H103" s="6" t="n"/>
      <c r="I103" s="22" t="n"/>
      <c r="J103" s="6" t="n"/>
      <c r="K103" s="6" t="n"/>
      <c r="L103" s="18" t="n"/>
      <c r="M103" s="18" t="n"/>
      <c r="N103" s="6" t="n"/>
      <c r="O103" s="15">
        <f>IFERROR(VLOOKUP(N103,Listas!$DK$2:$DL$250,2,FALSE),"")</f>
        <v/>
      </c>
      <c r="P103" s="19" t="n"/>
      <c r="Q103" s="19" t="n"/>
      <c r="R103" s="20" t="n"/>
      <c r="S103" s="20" t="n"/>
      <c r="T103" s="6" t="n"/>
      <c r="V103" s="17">
        <f>IF(NOT(OR(A103&lt;&gt;"",B103&lt;&gt;"",C103&lt;&gt;"",D103&lt;&gt;"",F103&lt;&gt;"",G103&lt;&gt;"",H103&lt;&gt;"",I103&lt;&gt;"",J103&lt;&gt;"",K103&lt;&gt;"",L103&lt;&gt;"",M103&lt;&gt;"",N103&lt;&gt;"",P103&lt;&gt;"",Q103&lt;&gt;"",R103&lt;&gt;"",S103&lt;&gt;"",T103&lt;&gt;"")),"",IF(NOT(AND(OR(B103="",COUNTIF('2. Proyectos'!$A$5:$A$54,B103)&gt;0),OR(C103="",COUNTIF(Listas!$CG$2:$CG$50,C103)&gt;0),OR(D103="",AND(ISNUMBER(D103),D103&gt;0)),OR(F103="",COUNTIF(Listas!$Q$2:$Q$4,F103)&gt;0),OR(H103="",COUNTIF(Listas!$T$2:$T$5,H103)&gt;0),OR(J103="",COUNTIF(Listas!$AO$2:$AO$3,J103)&gt;0),OR(K103="",COUNTIF(Listas!$AF$2:$AF$3,K103)&gt;0),OR(L103="",AND(ISNUMBER(L103),L103&gt;=2018,L103&lt;=2025)),OR(M103="",AND(ISNUMBER(M103),M103&gt;=1,M103&lt;=12)),OR(N103="",COUNTIF(Listas!$H$2:$H$250,N103)&gt;0),OR(P103="",AND(ISNUMBER(P103),P103&gt;0)),OR(Q103="",AND(ISNUMBER(Q103),Q103&gt;0)),OR(R103="",AND(ISNUMBER(R103),R103&gt;=0)),OR(S103="",COUNTIF(Listas!$BC$2:$BC$3,S103)&gt;0))),"Dato inválido",IF(NOT(AND(A103&lt;&gt;"",B103&lt;&gt;"",F103&lt;&gt;"",G103&lt;&gt;"",H103&lt;&gt;"",I103&lt;&gt;"",J103&lt;&gt;"",K103&lt;&gt;"",L103&lt;&gt;"",M103&lt;&gt;"",N103&lt;&gt;"",P103&lt;&gt;"")),"Incompleta","OK")))</f>
        <v/>
      </c>
    </row>
    <row r="104">
      <c r="A104" s="8" t="n"/>
      <c r="B104" s="8" t="n"/>
      <c r="C104" s="8" t="n"/>
      <c r="D104" s="14" t="n"/>
      <c r="E104" s="15">
        <f>IF(D104="","",IF(D104&lt;1,"N1",IF(D104&lt;30,"N2",IF(D104&lt;57.5,"N3","N4"))))</f>
        <v/>
      </c>
      <c r="F104" s="8" t="n"/>
      <c r="G104" s="21" t="n"/>
      <c r="H104" s="8" t="n"/>
      <c r="I104" s="21" t="n"/>
      <c r="J104" s="8" t="n"/>
      <c r="K104" s="8" t="n"/>
      <c r="L104" s="13" t="n"/>
      <c r="M104" s="13" t="n"/>
      <c r="N104" s="8" t="n"/>
      <c r="O104" s="15">
        <f>IFERROR(VLOOKUP(N104,Listas!$DK$2:$DL$250,2,FALSE),"")</f>
        <v/>
      </c>
      <c r="P104" s="14" t="n"/>
      <c r="Q104" s="14" t="n"/>
      <c r="R104" s="16" t="n"/>
      <c r="S104" s="16" t="n"/>
      <c r="T104" s="8" t="n"/>
      <c r="V104" s="17">
        <f>IF(NOT(OR(A104&lt;&gt;"",B104&lt;&gt;"",C104&lt;&gt;"",D104&lt;&gt;"",F104&lt;&gt;"",G104&lt;&gt;"",H104&lt;&gt;"",I104&lt;&gt;"",J104&lt;&gt;"",K104&lt;&gt;"",L104&lt;&gt;"",M104&lt;&gt;"",N104&lt;&gt;"",P104&lt;&gt;"",Q104&lt;&gt;"",R104&lt;&gt;"",S104&lt;&gt;"",T104&lt;&gt;"")),"",IF(NOT(AND(OR(B104="",COUNTIF('2. Proyectos'!$A$5:$A$54,B104)&gt;0),OR(C104="",COUNTIF(Listas!$CG$2:$CG$50,C104)&gt;0),OR(D104="",AND(ISNUMBER(D104),D104&gt;0)),OR(F104="",COUNTIF(Listas!$Q$2:$Q$4,F104)&gt;0),OR(H104="",COUNTIF(Listas!$T$2:$T$5,H104)&gt;0),OR(J104="",COUNTIF(Listas!$AO$2:$AO$3,J104)&gt;0),OR(K104="",COUNTIF(Listas!$AF$2:$AF$3,K104)&gt;0),OR(L104="",AND(ISNUMBER(L104),L104&gt;=2018,L104&lt;=2025)),OR(M104="",AND(ISNUMBER(M104),M104&gt;=1,M104&lt;=12)),OR(N104="",COUNTIF(Listas!$H$2:$H$250,N104)&gt;0),OR(P104="",AND(ISNUMBER(P104),P104&gt;0)),OR(Q104="",AND(ISNUMBER(Q104),Q104&gt;0)),OR(R104="",AND(ISNUMBER(R104),R104&gt;=0)),OR(S104="",COUNTIF(Listas!$BC$2:$BC$3,S104)&gt;0))),"Dato inválido",IF(NOT(AND(A104&lt;&gt;"",B104&lt;&gt;"",F104&lt;&gt;"",G104&lt;&gt;"",H104&lt;&gt;"",I104&lt;&gt;"",J104&lt;&gt;"",K104&lt;&gt;"",L104&lt;&gt;"",M104&lt;&gt;"",N104&lt;&gt;"",P104&lt;&gt;"")),"Incompleta","OK")))</f>
        <v/>
      </c>
    </row>
    <row r="105">
      <c r="A105" s="6" t="n"/>
      <c r="B105" s="6" t="n"/>
      <c r="C105" s="6" t="n"/>
      <c r="D105" s="19" t="n"/>
      <c r="E105" s="15">
        <f>IF(D105="","",IF(D105&lt;1,"N1",IF(D105&lt;30,"N2",IF(D105&lt;57.5,"N3","N4"))))</f>
        <v/>
      </c>
      <c r="F105" s="6" t="n"/>
      <c r="G105" s="22" t="n"/>
      <c r="H105" s="6" t="n"/>
      <c r="I105" s="22" t="n"/>
      <c r="J105" s="6" t="n"/>
      <c r="K105" s="6" t="n"/>
      <c r="L105" s="18" t="n"/>
      <c r="M105" s="18" t="n"/>
      <c r="N105" s="6" t="n"/>
      <c r="O105" s="15">
        <f>IFERROR(VLOOKUP(N105,Listas!$DK$2:$DL$250,2,FALSE),"")</f>
        <v/>
      </c>
      <c r="P105" s="19" t="n"/>
      <c r="Q105" s="19" t="n"/>
      <c r="R105" s="20" t="n"/>
      <c r="S105" s="20" t="n"/>
      <c r="T105" s="6" t="n"/>
      <c r="V105" s="17">
        <f>IF(NOT(OR(A105&lt;&gt;"",B105&lt;&gt;"",C105&lt;&gt;"",D105&lt;&gt;"",F105&lt;&gt;"",G105&lt;&gt;"",H105&lt;&gt;"",I105&lt;&gt;"",J105&lt;&gt;"",K105&lt;&gt;"",L105&lt;&gt;"",M105&lt;&gt;"",N105&lt;&gt;"",P105&lt;&gt;"",Q105&lt;&gt;"",R105&lt;&gt;"",S105&lt;&gt;"",T105&lt;&gt;"")),"",IF(NOT(AND(OR(B105="",COUNTIF('2. Proyectos'!$A$5:$A$54,B105)&gt;0),OR(C105="",COUNTIF(Listas!$CG$2:$CG$50,C105)&gt;0),OR(D105="",AND(ISNUMBER(D105),D105&gt;0)),OR(F105="",COUNTIF(Listas!$Q$2:$Q$4,F105)&gt;0),OR(H105="",COUNTIF(Listas!$T$2:$T$5,H105)&gt;0),OR(J105="",COUNTIF(Listas!$AO$2:$AO$3,J105)&gt;0),OR(K105="",COUNTIF(Listas!$AF$2:$AF$3,K105)&gt;0),OR(L105="",AND(ISNUMBER(L105),L105&gt;=2018,L105&lt;=2025)),OR(M105="",AND(ISNUMBER(M105),M105&gt;=1,M105&lt;=12)),OR(N105="",COUNTIF(Listas!$H$2:$H$250,N105)&gt;0),OR(P105="",AND(ISNUMBER(P105),P105&gt;0)),OR(Q105="",AND(ISNUMBER(Q105),Q105&gt;0)),OR(R105="",AND(ISNUMBER(R105),R105&gt;=0)),OR(S105="",COUNTIF(Listas!$BC$2:$BC$3,S105)&gt;0))),"Dato inválido",IF(NOT(AND(A105&lt;&gt;"",B105&lt;&gt;"",F105&lt;&gt;"",G105&lt;&gt;"",H105&lt;&gt;"",I105&lt;&gt;"",J105&lt;&gt;"",K105&lt;&gt;"",L105&lt;&gt;"",M105&lt;&gt;"",N105&lt;&gt;"",P105&lt;&gt;"")),"Incompleta","OK")))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T4"/>
    <mergeCell ref="L4:S4"/>
    <mergeCell ref="A2:R2"/>
    <mergeCell ref="A1:R1"/>
    <mergeCell ref="A4:C4"/>
    <mergeCell ref="D4:K4"/>
  </mergeCells>
  <conditionalFormatting sqref="V6:V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6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=Listas!$CG$2:$CG$50</formula1>
    </dataValidation>
    <dataValidation sqref="D6:D105" showDropDown="0" showInputMessage="0" showErrorMessage="1" allowBlank="1" errorTitle="Valor inválido" error="Debe ser un número mayor que cero." type="decimal" operator="greaterThan">
      <formula1>0</formula1>
    </dataValidation>
    <dataValidation sqref="F6:F105" showDropDown="0" showInputMessage="0" showErrorMessage="1" allowBlank="1" errorTitle="Fuera de catálogo" error="Seleccione un valor de la lista." type="list">
      <formula1>=Listas!$Q$2:$Q$4</formula1>
    </dataValidation>
    <dataValidation sqref="G6:G105" showDropDown="0" showInputMessage="0" showErrorMessage="1" allowBlank="1" errorTitle="Valor inválido" error="Debe ser un número positivo con un solo decimal." type="custom">
      <formula1>=AND(ISNUMBER(G6),G6&gt;0,ROUND(G6,1)=G6)</formula1>
    </dataValidation>
    <dataValidation sqref="H6:H105" showDropDown="0" showInputMessage="0" showErrorMessage="1" allowBlank="1" errorTitle="Fuera de catálogo" error="Seleccione un valor de la lista." type="list">
      <formula1>=Listas!$T$2:$T$5</formula1>
    </dataValidation>
    <dataValidation sqref="I6:I105" showDropDown="0" showInputMessage="0" showErrorMessage="1" allowBlank="1" errorTitle="Valor inválido" error="Debe ser un número positivo con un solo decimal." type="custom">
      <formula1>=AND(ISNUMBER(I6),I6&gt;0,ROUND(I6,1)=I6)</formula1>
    </dataValidation>
    <dataValidation sqref="J6:J105" showDropDown="0" showInputMessage="0" showErrorMessage="1" allowBlank="1" errorTitle="Fuera de catálogo" error="Seleccione un valor de la lista." type="list">
      <formula1>=Listas!$AO$2:$AO$3</formula1>
    </dataValidation>
    <dataValidation sqref="K6:K105" showDropDown="0" showInputMessage="0" showErrorMessage="1" allowBlank="1" errorTitle="Fuera de catálogo" error="Seleccione un valor de la lista." type="list">
      <formula1>=Listas!$AF$2:$AF$3</formula1>
    </dataValidation>
    <dataValidation sqref="L6:L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M6:M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N6:N105" showDropDown="0" showInputMessage="0" showErrorMessage="1" allowBlank="1" errorTitle="Fuera de catálogo" error="Seleccione un valor de la lista." type="list">
      <formula1>=Listas!$H$2:$H$250</formula1>
    </dataValidation>
    <dataValidation sqref="P6:P105" showDropDown="0" showInputMessage="0" showErrorMessage="1" allowBlank="1" errorTitle="Valor inválido" error="Debe ser un número mayor que cero." type="decimal" operator="greaterThan">
      <formula1>0</formula1>
    </dataValidation>
    <dataValidation sqref="Q6:Q105" showDropDown="0" showInputMessage="0" showErrorMessage="1" allowBlank="1" errorTitle="Valor inválido" error="Debe ser un número mayor que cero." type="decimal" operator="greaterThan">
      <formula1>0</formula1>
    </dataValidation>
    <dataValidation sqref="R6:R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S6:S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5" customWidth="1" min="6" max="6"/>
    <col width="15" customWidth="1" min="7" max="7"/>
    <col width="16" customWidth="1" min="8" max="8"/>
    <col width="12" customWidth="1" min="9" max="9"/>
    <col width="23" customWidth="1" min="10" max="10"/>
    <col width="25" customWidth="1" min="11" max="11"/>
    <col width="25" customWidth="1" min="12" max="12"/>
    <col width="26" customWidth="1" min="13" max="13"/>
    <col width="15" customWidth="1" min="14" max="14"/>
    <col width="16" customWidth="1" min="16" max="16"/>
  </cols>
  <sheetData>
    <row r="1" ht="24" customHeight="1">
      <c r="A1" s="1" t="inlineStr">
        <is>
          <t>F7. Líneas - Apoyos sub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F4" s="11" t="inlineStr">
        <is>
          <t>INFORMACIÓN DE COMPRA</t>
        </is>
      </c>
      <c r="N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Tensión (kV)</t>
        </is>
      </c>
      <c r="E5" s="7" t="inlineStr">
        <is>
          <t>Nivel de tensión</t>
        </is>
      </c>
      <c r="F5" s="7" t="inlineStr">
        <is>
          <t>Año de compra</t>
        </is>
      </c>
      <c r="G5" s="7" t="inlineStr">
        <is>
          <t>Mes de compra</t>
        </is>
      </c>
      <c r="H5" s="7" t="inlineStr">
        <is>
          <t>País de origen</t>
        </is>
      </c>
      <c r="I5" s="7" t="inlineStr">
        <is>
          <t>Moneda</t>
        </is>
      </c>
      <c r="J5" s="7" t="inlineStr">
        <is>
          <t>Valor de compra (DDP)</t>
        </is>
      </c>
      <c r="K5" s="7" t="inlineStr">
        <is>
          <t>Cantidad de compra (km)</t>
        </is>
      </c>
      <c r="L5" s="7" t="inlineStr">
        <is>
          <t>Costo instalación (COP)</t>
        </is>
      </c>
      <c r="M5" s="7" t="inlineStr">
        <is>
          <t>Metodología costo instalación</t>
        </is>
      </c>
      <c r="N5" s="7" t="inlineStr">
        <is>
          <t>Observaciones</t>
        </is>
      </c>
      <c r="P5" s="7" t="inlineStr">
        <is>
          <t>Revisión de fila</t>
        </is>
      </c>
    </row>
    <row r="6">
      <c r="A6" s="8" t="n"/>
      <c r="B6" s="8" t="n"/>
      <c r="C6" s="8" t="n"/>
      <c r="D6" s="14" t="n"/>
      <c r="E6" s="15">
        <f>IF(D6="","",IF(D6&lt;1,"N1",IF(D6&lt;30,"N2",IF(D6&lt;57.5,"N3","N4"))))</f>
        <v/>
      </c>
      <c r="F6" s="13" t="n"/>
      <c r="G6" s="13" t="n"/>
      <c r="H6" s="8" t="n"/>
      <c r="I6" s="15">
        <f>IFERROR(VLOOKUP(H6,Listas!$DK$2:$DL$250,2,FALSE),"")</f>
        <v/>
      </c>
      <c r="J6" s="14" t="n"/>
      <c r="K6" s="14" t="n"/>
      <c r="L6" s="16" t="n"/>
      <c r="M6" s="16" t="n"/>
      <c r="N6" s="8" t="n"/>
      <c r="P6" s="17">
        <f>IF(NOT(OR(A6&lt;&gt;"",B6&lt;&gt;"",C6&lt;&gt;"",D6&lt;&gt;"",F6&lt;&gt;"",G6&lt;&gt;"",H6&lt;&gt;"",J6&lt;&gt;"",K6&lt;&gt;"",L6&lt;&gt;"",M6&lt;&gt;"",N6&lt;&gt;"")),"",IF(NOT(AND(OR(B6="",COUNTIF('2. Proyectos'!$A$5:$A$54,B6)&gt;0),OR(C6="",COUNTIF(Listas!$CJ$2:$CJ$12,C6)&gt;0),OR(D6="",AND(ISNUMBER(D6),D6&gt;0)),OR(F6="",AND(ISNUMBER(F6),F6&gt;=2018,F6&lt;=2025)),OR(G6="",AND(ISNUMBER(G6),G6&gt;=1,G6&lt;=12)),OR(H6="",COUNTIF(Listas!$H$2:$H$250,H6)&gt;0),OR(J6="",AND(ISNUMBER(J6),J6&gt;0)),OR(K6="",AND(ISNUMBER(K6),K6&gt;0)),OR(L6="",AND(ISNUMBER(L6),L6&gt;=0)),OR(M6="",COUNTIF(Listas!$BC$2:$BC$3,M6)&gt;0))),"Dato inválido",IF(NOT(AND(A6&lt;&gt;"",B6&lt;&gt;"",F6&lt;&gt;"",G6&lt;&gt;"",H6&lt;&gt;"",J6&lt;&gt;"")),"Incompleta","OK")))</f>
        <v/>
      </c>
    </row>
    <row r="7">
      <c r="A7" s="6" t="n"/>
      <c r="B7" s="6" t="n"/>
      <c r="C7" s="6" t="n"/>
      <c r="D7" s="19" t="n"/>
      <c r="E7" s="15">
        <f>IF(D7="","",IF(D7&lt;1,"N1",IF(D7&lt;30,"N2",IF(D7&lt;57.5,"N3","N4"))))</f>
        <v/>
      </c>
      <c r="F7" s="18" t="n"/>
      <c r="G7" s="18" t="n"/>
      <c r="H7" s="6" t="n"/>
      <c r="I7" s="15">
        <f>IFERROR(VLOOKUP(H7,Listas!$DK$2:$DL$250,2,FALSE),"")</f>
        <v/>
      </c>
      <c r="J7" s="19" t="n"/>
      <c r="K7" s="19" t="n"/>
      <c r="L7" s="20" t="n"/>
      <c r="M7" s="20" t="n"/>
      <c r="N7" s="6" t="n"/>
      <c r="P7" s="17">
        <f>IF(NOT(OR(A7&lt;&gt;"",B7&lt;&gt;"",C7&lt;&gt;"",D7&lt;&gt;"",F7&lt;&gt;"",G7&lt;&gt;"",H7&lt;&gt;"",J7&lt;&gt;"",K7&lt;&gt;"",L7&lt;&gt;"",M7&lt;&gt;"",N7&lt;&gt;"")),"",IF(NOT(AND(OR(B7="",COUNTIF('2. Proyectos'!$A$5:$A$54,B7)&gt;0),OR(C7="",COUNTIF(Listas!$CJ$2:$CJ$12,C7)&gt;0),OR(D7="",AND(ISNUMBER(D7),D7&gt;0)),OR(F7="",AND(ISNUMBER(F7),F7&gt;=2018,F7&lt;=2025)),OR(G7="",AND(ISNUMBER(G7),G7&gt;=1,G7&lt;=12)),OR(H7="",COUNTIF(Listas!$H$2:$H$250,H7)&gt;0),OR(J7="",AND(ISNUMBER(J7),J7&gt;0)),OR(K7="",AND(ISNUMBER(K7),K7&gt;0)),OR(L7="",AND(ISNUMBER(L7),L7&gt;=0)),OR(M7="",COUNTIF(Listas!$BC$2:$BC$3,M7)&gt;0))),"Dato inválido",IF(NOT(AND(A7&lt;&gt;"",B7&lt;&gt;"",F7&lt;&gt;"",G7&lt;&gt;"",H7&lt;&gt;"",J7&lt;&gt;"")),"Incompleta","OK")))</f>
        <v/>
      </c>
    </row>
    <row r="8">
      <c r="A8" s="8" t="n"/>
      <c r="B8" s="8" t="n"/>
      <c r="C8" s="8" t="n"/>
      <c r="D8" s="14" t="n"/>
      <c r="E8" s="15">
        <f>IF(D8="","",IF(D8&lt;1,"N1",IF(D8&lt;30,"N2",IF(D8&lt;57.5,"N3","N4"))))</f>
        <v/>
      </c>
      <c r="F8" s="13" t="n"/>
      <c r="G8" s="13" t="n"/>
      <c r="H8" s="8" t="n"/>
      <c r="I8" s="15">
        <f>IFERROR(VLOOKUP(H8,Listas!$DK$2:$DL$250,2,FALSE),"")</f>
        <v/>
      </c>
      <c r="J8" s="14" t="n"/>
      <c r="K8" s="14" t="n"/>
      <c r="L8" s="16" t="n"/>
      <c r="M8" s="16" t="n"/>
      <c r="N8" s="8" t="n"/>
      <c r="P8" s="17">
        <f>IF(NOT(OR(A8&lt;&gt;"",B8&lt;&gt;"",C8&lt;&gt;"",D8&lt;&gt;"",F8&lt;&gt;"",G8&lt;&gt;"",H8&lt;&gt;"",J8&lt;&gt;"",K8&lt;&gt;"",L8&lt;&gt;"",M8&lt;&gt;"",N8&lt;&gt;"")),"",IF(NOT(AND(OR(B8="",COUNTIF('2. Proyectos'!$A$5:$A$54,B8)&gt;0),OR(C8="",COUNTIF(Listas!$CJ$2:$CJ$12,C8)&gt;0),OR(D8="",AND(ISNUMBER(D8),D8&gt;0)),OR(F8="",AND(ISNUMBER(F8),F8&gt;=2018,F8&lt;=2025)),OR(G8="",AND(ISNUMBER(G8),G8&gt;=1,G8&lt;=12)),OR(H8="",COUNTIF(Listas!$H$2:$H$250,H8)&gt;0),OR(J8="",AND(ISNUMBER(J8),J8&gt;0)),OR(K8="",AND(ISNUMBER(K8),K8&gt;0)),OR(L8="",AND(ISNUMBER(L8),L8&gt;=0)),OR(M8="",COUNTIF(Listas!$BC$2:$BC$3,M8)&gt;0))),"Dato inválido",IF(NOT(AND(A8&lt;&gt;"",B8&lt;&gt;"",F8&lt;&gt;"",G8&lt;&gt;"",H8&lt;&gt;"",J8&lt;&gt;"")),"Incompleta","OK")))</f>
        <v/>
      </c>
    </row>
    <row r="9">
      <c r="A9" s="6" t="n"/>
      <c r="B9" s="6" t="n"/>
      <c r="C9" s="6" t="n"/>
      <c r="D9" s="19" t="n"/>
      <c r="E9" s="15">
        <f>IF(D9="","",IF(D9&lt;1,"N1",IF(D9&lt;30,"N2",IF(D9&lt;57.5,"N3","N4"))))</f>
        <v/>
      </c>
      <c r="F9" s="18" t="n"/>
      <c r="G9" s="18" t="n"/>
      <c r="H9" s="6" t="n"/>
      <c r="I9" s="15">
        <f>IFERROR(VLOOKUP(H9,Listas!$DK$2:$DL$250,2,FALSE),"")</f>
        <v/>
      </c>
      <c r="J9" s="19" t="n"/>
      <c r="K9" s="19" t="n"/>
      <c r="L9" s="20" t="n"/>
      <c r="M9" s="20" t="n"/>
      <c r="N9" s="6" t="n"/>
      <c r="P9" s="17">
        <f>IF(NOT(OR(A9&lt;&gt;"",B9&lt;&gt;"",C9&lt;&gt;"",D9&lt;&gt;"",F9&lt;&gt;"",G9&lt;&gt;"",H9&lt;&gt;"",J9&lt;&gt;"",K9&lt;&gt;"",L9&lt;&gt;"",M9&lt;&gt;"",N9&lt;&gt;"")),"",IF(NOT(AND(OR(B9="",COUNTIF('2. Proyectos'!$A$5:$A$54,B9)&gt;0),OR(C9="",COUNTIF(Listas!$CJ$2:$CJ$12,C9)&gt;0),OR(D9="",AND(ISNUMBER(D9),D9&gt;0)),OR(F9="",AND(ISNUMBER(F9),F9&gt;=2018,F9&lt;=2025)),OR(G9="",AND(ISNUMBER(G9),G9&gt;=1,G9&lt;=12)),OR(H9="",COUNTIF(Listas!$H$2:$H$250,H9)&gt;0),OR(J9="",AND(ISNUMBER(J9),J9&gt;0)),OR(K9="",AND(ISNUMBER(K9),K9&gt;0)),OR(L9="",AND(ISNUMBER(L9),L9&gt;=0)),OR(M9="",COUNTIF(Listas!$BC$2:$BC$3,M9)&gt;0))),"Dato inválido",IF(NOT(AND(A9&lt;&gt;"",B9&lt;&gt;"",F9&lt;&gt;"",G9&lt;&gt;"",H9&lt;&gt;"",J9&lt;&gt;"")),"Incompleta","OK")))</f>
        <v/>
      </c>
    </row>
    <row r="10">
      <c r="A10" s="8" t="n"/>
      <c r="B10" s="8" t="n"/>
      <c r="C10" s="8" t="n"/>
      <c r="D10" s="14" t="n"/>
      <c r="E10" s="15">
        <f>IF(D10="","",IF(D10&lt;1,"N1",IF(D10&lt;30,"N2",IF(D10&lt;57.5,"N3","N4"))))</f>
        <v/>
      </c>
      <c r="F10" s="13" t="n"/>
      <c r="G10" s="13" t="n"/>
      <c r="H10" s="8" t="n"/>
      <c r="I10" s="15">
        <f>IFERROR(VLOOKUP(H10,Listas!$DK$2:$DL$250,2,FALSE),"")</f>
        <v/>
      </c>
      <c r="J10" s="14" t="n"/>
      <c r="K10" s="14" t="n"/>
      <c r="L10" s="16" t="n"/>
      <c r="M10" s="16" t="n"/>
      <c r="N10" s="8" t="n"/>
      <c r="P10" s="17">
        <f>IF(NOT(OR(A10&lt;&gt;"",B10&lt;&gt;"",C10&lt;&gt;"",D10&lt;&gt;"",F10&lt;&gt;"",G10&lt;&gt;"",H10&lt;&gt;"",J10&lt;&gt;"",K10&lt;&gt;"",L10&lt;&gt;"",M10&lt;&gt;"",N10&lt;&gt;"")),"",IF(NOT(AND(OR(B10="",COUNTIF('2. Proyectos'!$A$5:$A$54,B10)&gt;0),OR(C10="",COUNTIF(Listas!$CJ$2:$CJ$12,C10)&gt;0),OR(D10="",AND(ISNUMBER(D10),D10&gt;0)),OR(F10="",AND(ISNUMBER(F10),F10&gt;=2018,F10&lt;=2025)),OR(G10="",AND(ISNUMBER(G10),G10&gt;=1,G10&lt;=12)),OR(H10="",COUNTIF(Listas!$H$2:$H$250,H10)&gt;0),OR(J10="",AND(ISNUMBER(J10),J10&gt;0)),OR(K10="",AND(ISNUMBER(K10),K10&gt;0)),OR(L10="",AND(ISNUMBER(L10),L10&gt;=0)),OR(M10="",COUNTIF(Listas!$BC$2:$BC$3,M10)&gt;0))),"Dato inválido",IF(NOT(AND(A10&lt;&gt;"",B10&lt;&gt;"",F10&lt;&gt;"",G10&lt;&gt;"",H10&lt;&gt;"",J10&lt;&gt;"")),"Incompleta","OK")))</f>
        <v/>
      </c>
    </row>
    <row r="11">
      <c r="A11" s="6" t="n"/>
      <c r="B11" s="6" t="n"/>
      <c r="C11" s="6" t="n"/>
      <c r="D11" s="19" t="n"/>
      <c r="E11" s="15">
        <f>IF(D11="","",IF(D11&lt;1,"N1",IF(D11&lt;30,"N2",IF(D11&lt;57.5,"N3","N4"))))</f>
        <v/>
      </c>
      <c r="F11" s="18" t="n"/>
      <c r="G11" s="18" t="n"/>
      <c r="H11" s="6" t="n"/>
      <c r="I11" s="15">
        <f>IFERROR(VLOOKUP(H11,Listas!$DK$2:$DL$250,2,FALSE),"")</f>
        <v/>
      </c>
      <c r="J11" s="19" t="n"/>
      <c r="K11" s="19" t="n"/>
      <c r="L11" s="20" t="n"/>
      <c r="M11" s="20" t="n"/>
      <c r="N11" s="6" t="n"/>
      <c r="P11" s="17">
        <f>IF(NOT(OR(A11&lt;&gt;"",B11&lt;&gt;"",C11&lt;&gt;"",D11&lt;&gt;"",F11&lt;&gt;"",G11&lt;&gt;"",H11&lt;&gt;"",J11&lt;&gt;"",K11&lt;&gt;"",L11&lt;&gt;"",M11&lt;&gt;"",N11&lt;&gt;"")),"",IF(NOT(AND(OR(B11="",COUNTIF('2. Proyectos'!$A$5:$A$54,B11)&gt;0),OR(C11="",COUNTIF(Listas!$CJ$2:$CJ$12,C11)&gt;0),OR(D11="",AND(ISNUMBER(D11),D11&gt;0)),OR(F11="",AND(ISNUMBER(F11),F11&gt;=2018,F11&lt;=2025)),OR(G11="",AND(ISNUMBER(G11),G11&gt;=1,G11&lt;=12)),OR(H11="",COUNTIF(Listas!$H$2:$H$250,H11)&gt;0),OR(J11="",AND(ISNUMBER(J11),J11&gt;0)),OR(K11="",AND(ISNUMBER(K11),K11&gt;0)),OR(L11="",AND(ISNUMBER(L11),L11&gt;=0)),OR(M11="",COUNTIF(Listas!$BC$2:$BC$3,M11)&gt;0))),"Dato inválido",IF(NOT(AND(A11&lt;&gt;"",B11&lt;&gt;"",F11&lt;&gt;"",G11&lt;&gt;"",H11&lt;&gt;"",J11&lt;&gt;"")),"Incompleta","OK")))</f>
        <v/>
      </c>
    </row>
    <row r="12">
      <c r="A12" s="8" t="n"/>
      <c r="B12" s="8" t="n"/>
      <c r="C12" s="8" t="n"/>
      <c r="D12" s="14" t="n"/>
      <c r="E12" s="15">
        <f>IF(D12="","",IF(D12&lt;1,"N1",IF(D12&lt;30,"N2",IF(D12&lt;57.5,"N3","N4"))))</f>
        <v/>
      </c>
      <c r="F12" s="13" t="n"/>
      <c r="G12" s="13" t="n"/>
      <c r="H12" s="8" t="n"/>
      <c r="I12" s="15">
        <f>IFERROR(VLOOKUP(H12,Listas!$DK$2:$DL$250,2,FALSE),"")</f>
        <v/>
      </c>
      <c r="J12" s="14" t="n"/>
      <c r="K12" s="14" t="n"/>
      <c r="L12" s="16" t="n"/>
      <c r="M12" s="16" t="n"/>
      <c r="N12" s="8" t="n"/>
      <c r="P12" s="17">
        <f>IF(NOT(OR(A12&lt;&gt;"",B12&lt;&gt;"",C12&lt;&gt;"",D12&lt;&gt;"",F12&lt;&gt;"",G12&lt;&gt;"",H12&lt;&gt;"",J12&lt;&gt;"",K12&lt;&gt;"",L12&lt;&gt;"",M12&lt;&gt;"",N12&lt;&gt;"")),"",IF(NOT(AND(OR(B12="",COUNTIF('2. Proyectos'!$A$5:$A$54,B12)&gt;0),OR(C12="",COUNTIF(Listas!$CJ$2:$CJ$12,C12)&gt;0),OR(D12="",AND(ISNUMBER(D12),D12&gt;0)),OR(F12="",AND(ISNUMBER(F12),F12&gt;=2018,F12&lt;=2025)),OR(G12="",AND(ISNUMBER(G12),G12&gt;=1,G12&lt;=12)),OR(H12="",COUNTIF(Listas!$H$2:$H$250,H12)&gt;0),OR(J12="",AND(ISNUMBER(J12),J12&gt;0)),OR(K12="",AND(ISNUMBER(K12),K12&gt;0)),OR(L12="",AND(ISNUMBER(L12),L12&gt;=0)),OR(M12="",COUNTIF(Listas!$BC$2:$BC$3,M12)&gt;0))),"Dato inválido",IF(NOT(AND(A12&lt;&gt;"",B12&lt;&gt;"",F12&lt;&gt;"",G12&lt;&gt;"",H12&lt;&gt;"",J12&lt;&gt;"")),"Incompleta","OK")))</f>
        <v/>
      </c>
    </row>
    <row r="13">
      <c r="A13" s="6" t="n"/>
      <c r="B13" s="6" t="n"/>
      <c r="C13" s="6" t="n"/>
      <c r="D13" s="19" t="n"/>
      <c r="E13" s="15">
        <f>IF(D13="","",IF(D13&lt;1,"N1",IF(D13&lt;30,"N2",IF(D13&lt;57.5,"N3","N4"))))</f>
        <v/>
      </c>
      <c r="F13" s="18" t="n"/>
      <c r="G13" s="18" t="n"/>
      <c r="H13" s="6" t="n"/>
      <c r="I13" s="15">
        <f>IFERROR(VLOOKUP(H13,Listas!$DK$2:$DL$250,2,FALSE),"")</f>
        <v/>
      </c>
      <c r="J13" s="19" t="n"/>
      <c r="K13" s="19" t="n"/>
      <c r="L13" s="20" t="n"/>
      <c r="M13" s="20" t="n"/>
      <c r="N13" s="6" t="n"/>
      <c r="P13" s="17">
        <f>IF(NOT(OR(A13&lt;&gt;"",B13&lt;&gt;"",C13&lt;&gt;"",D13&lt;&gt;"",F13&lt;&gt;"",G13&lt;&gt;"",H13&lt;&gt;"",J13&lt;&gt;"",K13&lt;&gt;"",L13&lt;&gt;"",M13&lt;&gt;"",N13&lt;&gt;"")),"",IF(NOT(AND(OR(B13="",COUNTIF('2. Proyectos'!$A$5:$A$54,B13)&gt;0),OR(C13="",COUNTIF(Listas!$CJ$2:$CJ$12,C13)&gt;0),OR(D13="",AND(ISNUMBER(D13),D13&gt;0)),OR(F13="",AND(ISNUMBER(F13),F13&gt;=2018,F13&lt;=2025)),OR(G13="",AND(ISNUMBER(G13),G13&gt;=1,G13&lt;=12)),OR(H13="",COUNTIF(Listas!$H$2:$H$250,H13)&gt;0),OR(J13="",AND(ISNUMBER(J13),J13&gt;0)),OR(K13="",AND(ISNUMBER(K13),K13&gt;0)),OR(L13="",AND(ISNUMBER(L13),L13&gt;=0)),OR(M13="",COUNTIF(Listas!$BC$2:$BC$3,M13)&gt;0))),"Dato inválido",IF(NOT(AND(A13&lt;&gt;"",B13&lt;&gt;"",F13&lt;&gt;"",G13&lt;&gt;"",H13&lt;&gt;"",J13&lt;&gt;"")),"Incompleta","OK")))</f>
        <v/>
      </c>
    </row>
    <row r="14">
      <c r="A14" s="8" t="n"/>
      <c r="B14" s="8" t="n"/>
      <c r="C14" s="8" t="n"/>
      <c r="D14" s="14" t="n"/>
      <c r="E14" s="15">
        <f>IF(D14="","",IF(D14&lt;1,"N1",IF(D14&lt;30,"N2",IF(D14&lt;57.5,"N3","N4"))))</f>
        <v/>
      </c>
      <c r="F14" s="13" t="n"/>
      <c r="G14" s="13" t="n"/>
      <c r="H14" s="8" t="n"/>
      <c r="I14" s="15">
        <f>IFERROR(VLOOKUP(H14,Listas!$DK$2:$DL$250,2,FALSE),"")</f>
        <v/>
      </c>
      <c r="J14" s="14" t="n"/>
      <c r="K14" s="14" t="n"/>
      <c r="L14" s="16" t="n"/>
      <c r="M14" s="16" t="n"/>
      <c r="N14" s="8" t="n"/>
      <c r="P14" s="17">
        <f>IF(NOT(OR(A14&lt;&gt;"",B14&lt;&gt;"",C14&lt;&gt;"",D14&lt;&gt;"",F14&lt;&gt;"",G14&lt;&gt;"",H14&lt;&gt;"",J14&lt;&gt;"",K14&lt;&gt;"",L14&lt;&gt;"",M14&lt;&gt;"",N14&lt;&gt;"")),"",IF(NOT(AND(OR(B14="",COUNTIF('2. Proyectos'!$A$5:$A$54,B14)&gt;0),OR(C14="",COUNTIF(Listas!$CJ$2:$CJ$12,C14)&gt;0),OR(D14="",AND(ISNUMBER(D14),D14&gt;0)),OR(F14="",AND(ISNUMBER(F14),F14&gt;=2018,F14&lt;=2025)),OR(G14="",AND(ISNUMBER(G14),G14&gt;=1,G14&lt;=12)),OR(H14="",COUNTIF(Listas!$H$2:$H$250,H14)&gt;0),OR(J14="",AND(ISNUMBER(J14),J14&gt;0)),OR(K14="",AND(ISNUMBER(K14),K14&gt;0)),OR(L14="",AND(ISNUMBER(L14),L14&gt;=0)),OR(M14="",COUNTIF(Listas!$BC$2:$BC$3,M14)&gt;0))),"Dato inválido",IF(NOT(AND(A14&lt;&gt;"",B14&lt;&gt;"",F14&lt;&gt;"",G14&lt;&gt;"",H14&lt;&gt;"",J14&lt;&gt;"")),"Incompleta","OK")))</f>
        <v/>
      </c>
    </row>
    <row r="15">
      <c r="A15" s="6" t="n"/>
      <c r="B15" s="6" t="n"/>
      <c r="C15" s="6" t="n"/>
      <c r="D15" s="19" t="n"/>
      <c r="E15" s="15">
        <f>IF(D15="","",IF(D15&lt;1,"N1",IF(D15&lt;30,"N2",IF(D15&lt;57.5,"N3","N4"))))</f>
        <v/>
      </c>
      <c r="F15" s="18" t="n"/>
      <c r="G15" s="18" t="n"/>
      <c r="H15" s="6" t="n"/>
      <c r="I15" s="15">
        <f>IFERROR(VLOOKUP(H15,Listas!$DK$2:$DL$250,2,FALSE),"")</f>
        <v/>
      </c>
      <c r="J15" s="19" t="n"/>
      <c r="K15" s="19" t="n"/>
      <c r="L15" s="20" t="n"/>
      <c r="M15" s="20" t="n"/>
      <c r="N15" s="6" t="n"/>
      <c r="P15" s="17">
        <f>IF(NOT(OR(A15&lt;&gt;"",B15&lt;&gt;"",C15&lt;&gt;"",D15&lt;&gt;"",F15&lt;&gt;"",G15&lt;&gt;"",H15&lt;&gt;"",J15&lt;&gt;"",K15&lt;&gt;"",L15&lt;&gt;"",M15&lt;&gt;"",N15&lt;&gt;"")),"",IF(NOT(AND(OR(B15="",COUNTIF('2. Proyectos'!$A$5:$A$54,B15)&gt;0),OR(C15="",COUNTIF(Listas!$CJ$2:$CJ$12,C15)&gt;0),OR(D15="",AND(ISNUMBER(D15),D15&gt;0)),OR(F15="",AND(ISNUMBER(F15),F15&gt;=2018,F15&lt;=2025)),OR(G15="",AND(ISNUMBER(G15),G15&gt;=1,G15&lt;=12)),OR(H15="",COUNTIF(Listas!$H$2:$H$250,H15)&gt;0),OR(J15="",AND(ISNUMBER(J15),J15&gt;0)),OR(K15="",AND(ISNUMBER(K15),K15&gt;0)),OR(L15="",AND(ISNUMBER(L15),L15&gt;=0)),OR(M15="",COUNTIF(Listas!$BC$2:$BC$3,M15)&gt;0))),"Dato inválido",IF(NOT(AND(A15&lt;&gt;"",B15&lt;&gt;"",F15&lt;&gt;"",G15&lt;&gt;"",H15&lt;&gt;"",J15&lt;&gt;"")),"Incompleta","OK")))</f>
        <v/>
      </c>
    </row>
    <row r="16">
      <c r="A16" s="8" t="n"/>
      <c r="B16" s="8" t="n"/>
      <c r="C16" s="8" t="n"/>
      <c r="D16" s="14" t="n"/>
      <c r="E16" s="15">
        <f>IF(D16="","",IF(D16&lt;1,"N1",IF(D16&lt;30,"N2",IF(D16&lt;57.5,"N3","N4"))))</f>
        <v/>
      </c>
      <c r="F16" s="13" t="n"/>
      <c r="G16" s="13" t="n"/>
      <c r="H16" s="8" t="n"/>
      <c r="I16" s="15">
        <f>IFERROR(VLOOKUP(H16,Listas!$DK$2:$DL$250,2,FALSE),"")</f>
        <v/>
      </c>
      <c r="J16" s="14" t="n"/>
      <c r="K16" s="14" t="n"/>
      <c r="L16" s="16" t="n"/>
      <c r="M16" s="16" t="n"/>
      <c r="N16" s="8" t="n"/>
      <c r="P16" s="17">
        <f>IF(NOT(OR(A16&lt;&gt;"",B16&lt;&gt;"",C16&lt;&gt;"",D16&lt;&gt;"",F16&lt;&gt;"",G16&lt;&gt;"",H16&lt;&gt;"",J16&lt;&gt;"",K16&lt;&gt;"",L16&lt;&gt;"",M16&lt;&gt;"",N16&lt;&gt;"")),"",IF(NOT(AND(OR(B16="",COUNTIF('2. Proyectos'!$A$5:$A$54,B16)&gt;0),OR(C16="",COUNTIF(Listas!$CJ$2:$CJ$12,C16)&gt;0),OR(D16="",AND(ISNUMBER(D16),D16&gt;0)),OR(F16="",AND(ISNUMBER(F16),F16&gt;=2018,F16&lt;=2025)),OR(G16="",AND(ISNUMBER(G16),G16&gt;=1,G16&lt;=12)),OR(H16="",COUNTIF(Listas!$H$2:$H$250,H16)&gt;0),OR(J16="",AND(ISNUMBER(J16),J16&gt;0)),OR(K16="",AND(ISNUMBER(K16),K16&gt;0)),OR(L16="",AND(ISNUMBER(L16),L16&gt;=0)),OR(M16="",COUNTIF(Listas!$BC$2:$BC$3,M16)&gt;0))),"Dato inválido",IF(NOT(AND(A16&lt;&gt;"",B16&lt;&gt;"",F16&lt;&gt;"",G16&lt;&gt;"",H16&lt;&gt;"",J16&lt;&gt;"")),"Incompleta","OK")))</f>
        <v/>
      </c>
    </row>
    <row r="17">
      <c r="A17" s="6" t="n"/>
      <c r="B17" s="6" t="n"/>
      <c r="C17" s="6" t="n"/>
      <c r="D17" s="19" t="n"/>
      <c r="E17" s="15">
        <f>IF(D17="","",IF(D17&lt;1,"N1",IF(D17&lt;30,"N2",IF(D17&lt;57.5,"N3","N4"))))</f>
        <v/>
      </c>
      <c r="F17" s="18" t="n"/>
      <c r="G17" s="18" t="n"/>
      <c r="H17" s="6" t="n"/>
      <c r="I17" s="15">
        <f>IFERROR(VLOOKUP(H17,Listas!$DK$2:$DL$250,2,FALSE),"")</f>
        <v/>
      </c>
      <c r="J17" s="19" t="n"/>
      <c r="K17" s="19" t="n"/>
      <c r="L17" s="20" t="n"/>
      <c r="M17" s="20" t="n"/>
      <c r="N17" s="6" t="n"/>
      <c r="P17" s="17">
        <f>IF(NOT(OR(A17&lt;&gt;"",B17&lt;&gt;"",C17&lt;&gt;"",D17&lt;&gt;"",F17&lt;&gt;"",G17&lt;&gt;"",H17&lt;&gt;"",J17&lt;&gt;"",K17&lt;&gt;"",L17&lt;&gt;"",M17&lt;&gt;"",N17&lt;&gt;"")),"",IF(NOT(AND(OR(B17="",COUNTIF('2. Proyectos'!$A$5:$A$54,B17)&gt;0),OR(C17="",COUNTIF(Listas!$CJ$2:$CJ$12,C17)&gt;0),OR(D17="",AND(ISNUMBER(D17),D17&gt;0)),OR(F17="",AND(ISNUMBER(F17),F17&gt;=2018,F17&lt;=2025)),OR(G17="",AND(ISNUMBER(G17),G17&gt;=1,G17&lt;=12)),OR(H17="",COUNTIF(Listas!$H$2:$H$250,H17)&gt;0),OR(J17="",AND(ISNUMBER(J17),J17&gt;0)),OR(K17="",AND(ISNUMBER(K17),K17&gt;0)),OR(L17="",AND(ISNUMBER(L17),L17&gt;=0)),OR(M17="",COUNTIF(Listas!$BC$2:$BC$3,M17)&gt;0))),"Dato inválido",IF(NOT(AND(A17&lt;&gt;"",B17&lt;&gt;"",F17&lt;&gt;"",G17&lt;&gt;"",H17&lt;&gt;"",J17&lt;&gt;"")),"Incompleta","OK")))</f>
        <v/>
      </c>
    </row>
    <row r="18">
      <c r="A18" s="8" t="n"/>
      <c r="B18" s="8" t="n"/>
      <c r="C18" s="8" t="n"/>
      <c r="D18" s="14" t="n"/>
      <c r="E18" s="15">
        <f>IF(D18="","",IF(D18&lt;1,"N1",IF(D18&lt;30,"N2",IF(D18&lt;57.5,"N3","N4"))))</f>
        <v/>
      </c>
      <c r="F18" s="13" t="n"/>
      <c r="G18" s="13" t="n"/>
      <c r="H18" s="8" t="n"/>
      <c r="I18" s="15">
        <f>IFERROR(VLOOKUP(H18,Listas!$DK$2:$DL$250,2,FALSE),"")</f>
        <v/>
      </c>
      <c r="J18" s="14" t="n"/>
      <c r="K18" s="14" t="n"/>
      <c r="L18" s="16" t="n"/>
      <c r="M18" s="16" t="n"/>
      <c r="N18" s="8" t="n"/>
      <c r="P18" s="17">
        <f>IF(NOT(OR(A18&lt;&gt;"",B18&lt;&gt;"",C18&lt;&gt;"",D18&lt;&gt;"",F18&lt;&gt;"",G18&lt;&gt;"",H18&lt;&gt;"",J18&lt;&gt;"",K18&lt;&gt;"",L18&lt;&gt;"",M18&lt;&gt;"",N18&lt;&gt;"")),"",IF(NOT(AND(OR(B18="",COUNTIF('2. Proyectos'!$A$5:$A$54,B18)&gt;0),OR(C18="",COUNTIF(Listas!$CJ$2:$CJ$12,C18)&gt;0),OR(D18="",AND(ISNUMBER(D18),D18&gt;0)),OR(F18="",AND(ISNUMBER(F18),F18&gt;=2018,F18&lt;=2025)),OR(G18="",AND(ISNUMBER(G18),G18&gt;=1,G18&lt;=12)),OR(H18="",COUNTIF(Listas!$H$2:$H$250,H18)&gt;0),OR(J18="",AND(ISNUMBER(J18),J18&gt;0)),OR(K18="",AND(ISNUMBER(K18),K18&gt;0)),OR(L18="",AND(ISNUMBER(L18),L18&gt;=0)),OR(M18="",COUNTIF(Listas!$BC$2:$BC$3,M18)&gt;0))),"Dato inválido",IF(NOT(AND(A18&lt;&gt;"",B18&lt;&gt;"",F18&lt;&gt;"",G18&lt;&gt;"",H18&lt;&gt;"",J18&lt;&gt;"")),"Incompleta","OK")))</f>
        <v/>
      </c>
    </row>
    <row r="19">
      <c r="A19" s="6" t="n"/>
      <c r="B19" s="6" t="n"/>
      <c r="C19" s="6" t="n"/>
      <c r="D19" s="19" t="n"/>
      <c r="E19" s="15">
        <f>IF(D19="","",IF(D19&lt;1,"N1",IF(D19&lt;30,"N2",IF(D19&lt;57.5,"N3","N4"))))</f>
        <v/>
      </c>
      <c r="F19" s="18" t="n"/>
      <c r="G19" s="18" t="n"/>
      <c r="H19" s="6" t="n"/>
      <c r="I19" s="15">
        <f>IFERROR(VLOOKUP(H19,Listas!$DK$2:$DL$250,2,FALSE),"")</f>
        <v/>
      </c>
      <c r="J19" s="19" t="n"/>
      <c r="K19" s="19" t="n"/>
      <c r="L19" s="20" t="n"/>
      <c r="M19" s="20" t="n"/>
      <c r="N19" s="6" t="n"/>
      <c r="P19" s="17">
        <f>IF(NOT(OR(A19&lt;&gt;"",B19&lt;&gt;"",C19&lt;&gt;"",D19&lt;&gt;"",F19&lt;&gt;"",G19&lt;&gt;"",H19&lt;&gt;"",J19&lt;&gt;"",K19&lt;&gt;"",L19&lt;&gt;"",M19&lt;&gt;"",N19&lt;&gt;"")),"",IF(NOT(AND(OR(B19="",COUNTIF('2. Proyectos'!$A$5:$A$54,B19)&gt;0),OR(C19="",COUNTIF(Listas!$CJ$2:$CJ$12,C19)&gt;0),OR(D19="",AND(ISNUMBER(D19),D19&gt;0)),OR(F19="",AND(ISNUMBER(F19),F19&gt;=2018,F19&lt;=2025)),OR(G19="",AND(ISNUMBER(G19),G19&gt;=1,G19&lt;=12)),OR(H19="",COUNTIF(Listas!$H$2:$H$250,H19)&gt;0),OR(J19="",AND(ISNUMBER(J19),J19&gt;0)),OR(K19="",AND(ISNUMBER(K19),K19&gt;0)),OR(L19="",AND(ISNUMBER(L19),L19&gt;=0)),OR(M19="",COUNTIF(Listas!$BC$2:$BC$3,M19)&gt;0))),"Dato inválido",IF(NOT(AND(A19&lt;&gt;"",B19&lt;&gt;"",F19&lt;&gt;"",G19&lt;&gt;"",H19&lt;&gt;"",J19&lt;&gt;"")),"Incompleta","OK")))</f>
        <v/>
      </c>
    </row>
    <row r="20">
      <c r="A20" s="8" t="n"/>
      <c r="B20" s="8" t="n"/>
      <c r="C20" s="8" t="n"/>
      <c r="D20" s="14" t="n"/>
      <c r="E20" s="15">
        <f>IF(D20="","",IF(D20&lt;1,"N1",IF(D20&lt;30,"N2",IF(D20&lt;57.5,"N3","N4"))))</f>
        <v/>
      </c>
      <c r="F20" s="13" t="n"/>
      <c r="G20" s="13" t="n"/>
      <c r="H20" s="8" t="n"/>
      <c r="I20" s="15">
        <f>IFERROR(VLOOKUP(H20,Listas!$DK$2:$DL$250,2,FALSE),"")</f>
        <v/>
      </c>
      <c r="J20" s="14" t="n"/>
      <c r="K20" s="14" t="n"/>
      <c r="L20" s="16" t="n"/>
      <c r="M20" s="16" t="n"/>
      <c r="N20" s="8" t="n"/>
      <c r="P20" s="17">
        <f>IF(NOT(OR(A20&lt;&gt;"",B20&lt;&gt;"",C20&lt;&gt;"",D20&lt;&gt;"",F20&lt;&gt;"",G20&lt;&gt;"",H20&lt;&gt;"",J20&lt;&gt;"",K20&lt;&gt;"",L20&lt;&gt;"",M20&lt;&gt;"",N20&lt;&gt;"")),"",IF(NOT(AND(OR(B20="",COUNTIF('2. Proyectos'!$A$5:$A$54,B20)&gt;0),OR(C20="",COUNTIF(Listas!$CJ$2:$CJ$12,C20)&gt;0),OR(D20="",AND(ISNUMBER(D20),D20&gt;0)),OR(F20="",AND(ISNUMBER(F20),F20&gt;=2018,F20&lt;=2025)),OR(G20="",AND(ISNUMBER(G20),G20&gt;=1,G20&lt;=12)),OR(H20="",COUNTIF(Listas!$H$2:$H$250,H20)&gt;0),OR(J20="",AND(ISNUMBER(J20),J20&gt;0)),OR(K20="",AND(ISNUMBER(K20),K20&gt;0)),OR(L20="",AND(ISNUMBER(L20),L20&gt;=0)),OR(M20="",COUNTIF(Listas!$BC$2:$BC$3,M20)&gt;0))),"Dato inválido",IF(NOT(AND(A20&lt;&gt;"",B20&lt;&gt;"",F20&lt;&gt;"",G20&lt;&gt;"",H20&lt;&gt;"",J20&lt;&gt;"")),"Incompleta","OK")))</f>
        <v/>
      </c>
    </row>
    <row r="21">
      <c r="A21" s="6" t="n"/>
      <c r="B21" s="6" t="n"/>
      <c r="C21" s="6" t="n"/>
      <c r="D21" s="19" t="n"/>
      <c r="E21" s="15">
        <f>IF(D21="","",IF(D21&lt;1,"N1",IF(D21&lt;30,"N2",IF(D21&lt;57.5,"N3","N4"))))</f>
        <v/>
      </c>
      <c r="F21" s="18" t="n"/>
      <c r="G21" s="18" t="n"/>
      <c r="H21" s="6" t="n"/>
      <c r="I21" s="15">
        <f>IFERROR(VLOOKUP(H21,Listas!$DK$2:$DL$250,2,FALSE),"")</f>
        <v/>
      </c>
      <c r="J21" s="19" t="n"/>
      <c r="K21" s="19" t="n"/>
      <c r="L21" s="20" t="n"/>
      <c r="M21" s="20" t="n"/>
      <c r="N21" s="6" t="n"/>
      <c r="P21" s="17">
        <f>IF(NOT(OR(A21&lt;&gt;"",B21&lt;&gt;"",C21&lt;&gt;"",D21&lt;&gt;"",F21&lt;&gt;"",G21&lt;&gt;"",H21&lt;&gt;"",J21&lt;&gt;"",K21&lt;&gt;"",L21&lt;&gt;"",M21&lt;&gt;"",N21&lt;&gt;"")),"",IF(NOT(AND(OR(B21="",COUNTIF('2. Proyectos'!$A$5:$A$54,B21)&gt;0),OR(C21="",COUNTIF(Listas!$CJ$2:$CJ$12,C21)&gt;0),OR(D21="",AND(ISNUMBER(D21),D21&gt;0)),OR(F21="",AND(ISNUMBER(F21),F21&gt;=2018,F21&lt;=2025)),OR(G21="",AND(ISNUMBER(G21),G21&gt;=1,G21&lt;=12)),OR(H21="",COUNTIF(Listas!$H$2:$H$250,H21)&gt;0),OR(J21="",AND(ISNUMBER(J21),J21&gt;0)),OR(K21="",AND(ISNUMBER(K21),K21&gt;0)),OR(L21="",AND(ISNUMBER(L21),L21&gt;=0)),OR(M21="",COUNTIF(Listas!$BC$2:$BC$3,M21)&gt;0))),"Dato inválido",IF(NOT(AND(A21&lt;&gt;"",B21&lt;&gt;"",F21&lt;&gt;"",G21&lt;&gt;"",H21&lt;&gt;"",J21&lt;&gt;"")),"Incompleta","OK")))</f>
        <v/>
      </c>
    </row>
    <row r="22">
      <c r="A22" s="8" t="n"/>
      <c r="B22" s="8" t="n"/>
      <c r="C22" s="8" t="n"/>
      <c r="D22" s="14" t="n"/>
      <c r="E22" s="15">
        <f>IF(D22="","",IF(D22&lt;1,"N1",IF(D22&lt;30,"N2",IF(D22&lt;57.5,"N3","N4"))))</f>
        <v/>
      </c>
      <c r="F22" s="13" t="n"/>
      <c r="G22" s="13" t="n"/>
      <c r="H22" s="8" t="n"/>
      <c r="I22" s="15">
        <f>IFERROR(VLOOKUP(H22,Listas!$DK$2:$DL$250,2,FALSE),"")</f>
        <v/>
      </c>
      <c r="J22" s="14" t="n"/>
      <c r="K22" s="14" t="n"/>
      <c r="L22" s="16" t="n"/>
      <c r="M22" s="16" t="n"/>
      <c r="N22" s="8" t="n"/>
      <c r="P22" s="17">
        <f>IF(NOT(OR(A22&lt;&gt;"",B22&lt;&gt;"",C22&lt;&gt;"",D22&lt;&gt;"",F22&lt;&gt;"",G22&lt;&gt;"",H22&lt;&gt;"",J22&lt;&gt;"",K22&lt;&gt;"",L22&lt;&gt;"",M22&lt;&gt;"",N22&lt;&gt;"")),"",IF(NOT(AND(OR(B22="",COUNTIF('2. Proyectos'!$A$5:$A$54,B22)&gt;0),OR(C22="",COUNTIF(Listas!$CJ$2:$CJ$12,C22)&gt;0),OR(D22="",AND(ISNUMBER(D22),D22&gt;0)),OR(F22="",AND(ISNUMBER(F22),F22&gt;=2018,F22&lt;=2025)),OR(G22="",AND(ISNUMBER(G22),G22&gt;=1,G22&lt;=12)),OR(H22="",COUNTIF(Listas!$H$2:$H$250,H22)&gt;0),OR(J22="",AND(ISNUMBER(J22),J22&gt;0)),OR(K22="",AND(ISNUMBER(K22),K22&gt;0)),OR(L22="",AND(ISNUMBER(L22),L22&gt;=0)),OR(M22="",COUNTIF(Listas!$BC$2:$BC$3,M22)&gt;0))),"Dato inválido",IF(NOT(AND(A22&lt;&gt;"",B22&lt;&gt;"",F22&lt;&gt;"",G22&lt;&gt;"",H22&lt;&gt;"",J22&lt;&gt;"")),"Incompleta","OK")))</f>
        <v/>
      </c>
    </row>
    <row r="23">
      <c r="A23" s="6" t="n"/>
      <c r="B23" s="6" t="n"/>
      <c r="C23" s="6" t="n"/>
      <c r="D23" s="19" t="n"/>
      <c r="E23" s="15">
        <f>IF(D23="","",IF(D23&lt;1,"N1",IF(D23&lt;30,"N2",IF(D23&lt;57.5,"N3","N4"))))</f>
        <v/>
      </c>
      <c r="F23" s="18" t="n"/>
      <c r="G23" s="18" t="n"/>
      <c r="H23" s="6" t="n"/>
      <c r="I23" s="15">
        <f>IFERROR(VLOOKUP(H23,Listas!$DK$2:$DL$250,2,FALSE),"")</f>
        <v/>
      </c>
      <c r="J23" s="19" t="n"/>
      <c r="K23" s="19" t="n"/>
      <c r="L23" s="20" t="n"/>
      <c r="M23" s="20" t="n"/>
      <c r="N23" s="6" t="n"/>
      <c r="P23" s="17">
        <f>IF(NOT(OR(A23&lt;&gt;"",B23&lt;&gt;"",C23&lt;&gt;"",D23&lt;&gt;"",F23&lt;&gt;"",G23&lt;&gt;"",H23&lt;&gt;"",J23&lt;&gt;"",K23&lt;&gt;"",L23&lt;&gt;"",M23&lt;&gt;"",N23&lt;&gt;"")),"",IF(NOT(AND(OR(B23="",COUNTIF('2. Proyectos'!$A$5:$A$54,B23)&gt;0),OR(C23="",COUNTIF(Listas!$CJ$2:$CJ$12,C23)&gt;0),OR(D23="",AND(ISNUMBER(D23),D23&gt;0)),OR(F23="",AND(ISNUMBER(F23),F23&gt;=2018,F23&lt;=2025)),OR(G23="",AND(ISNUMBER(G23),G23&gt;=1,G23&lt;=12)),OR(H23="",COUNTIF(Listas!$H$2:$H$250,H23)&gt;0),OR(J23="",AND(ISNUMBER(J23),J23&gt;0)),OR(K23="",AND(ISNUMBER(K23),K23&gt;0)),OR(L23="",AND(ISNUMBER(L23),L23&gt;=0)),OR(M23="",COUNTIF(Listas!$BC$2:$BC$3,M23)&gt;0))),"Dato inválido",IF(NOT(AND(A23&lt;&gt;"",B23&lt;&gt;"",F23&lt;&gt;"",G23&lt;&gt;"",H23&lt;&gt;"",J23&lt;&gt;"")),"Incompleta","OK")))</f>
        <v/>
      </c>
    </row>
    <row r="24">
      <c r="A24" s="8" t="n"/>
      <c r="B24" s="8" t="n"/>
      <c r="C24" s="8" t="n"/>
      <c r="D24" s="14" t="n"/>
      <c r="E24" s="15">
        <f>IF(D24="","",IF(D24&lt;1,"N1",IF(D24&lt;30,"N2",IF(D24&lt;57.5,"N3","N4"))))</f>
        <v/>
      </c>
      <c r="F24" s="13" t="n"/>
      <c r="G24" s="13" t="n"/>
      <c r="H24" s="8" t="n"/>
      <c r="I24" s="15">
        <f>IFERROR(VLOOKUP(H24,Listas!$DK$2:$DL$250,2,FALSE),"")</f>
        <v/>
      </c>
      <c r="J24" s="14" t="n"/>
      <c r="K24" s="14" t="n"/>
      <c r="L24" s="16" t="n"/>
      <c r="M24" s="16" t="n"/>
      <c r="N24" s="8" t="n"/>
      <c r="P24" s="17">
        <f>IF(NOT(OR(A24&lt;&gt;"",B24&lt;&gt;"",C24&lt;&gt;"",D24&lt;&gt;"",F24&lt;&gt;"",G24&lt;&gt;"",H24&lt;&gt;"",J24&lt;&gt;"",K24&lt;&gt;"",L24&lt;&gt;"",M24&lt;&gt;"",N24&lt;&gt;"")),"",IF(NOT(AND(OR(B24="",COUNTIF('2. Proyectos'!$A$5:$A$54,B24)&gt;0),OR(C24="",COUNTIF(Listas!$CJ$2:$CJ$12,C24)&gt;0),OR(D24="",AND(ISNUMBER(D24),D24&gt;0)),OR(F24="",AND(ISNUMBER(F24),F24&gt;=2018,F24&lt;=2025)),OR(G24="",AND(ISNUMBER(G24),G24&gt;=1,G24&lt;=12)),OR(H24="",COUNTIF(Listas!$H$2:$H$250,H24)&gt;0),OR(J24="",AND(ISNUMBER(J24),J24&gt;0)),OR(K24="",AND(ISNUMBER(K24),K24&gt;0)),OR(L24="",AND(ISNUMBER(L24),L24&gt;=0)),OR(M24="",COUNTIF(Listas!$BC$2:$BC$3,M24)&gt;0))),"Dato inválido",IF(NOT(AND(A24&lt;&gt;"",B24&lt;&gt;"",F24&lt;&gt;"",G24&lt;&gt;"",H24&lt;&gt;"",J24&lt;&gt;"")),"Incompleta","OK")))</f>
        <v/>
      </c>
    </row>
    <row r="25">
      <c r="A25" s="6" t="n"/>
      <c r="B25" s="6" t="n"/>
      <c r="C25" s="6" t="n"/>
      <c r="D25" s="19" t="n"/>
      <c r="E25" s="15">
        <f>IF(D25="","",IF(D25&lt;1,"N1",IF(D25&lt;30,"N2",IF(D25&lt;57.5,"N3","N4"))))</f>
        <v/>
      </c>
      <c r="F25" s="18" t="n"/>
      <c r="G25" s="18" t="n"/>
      <c r="H25" s="6" t="n"/>
      <c r="I25" s="15">
        <f>IFERROR(VLOOKUP(H25,Listas!$DK$2:$DL$250,2,FALSE),"")</f>
        <v/>
      </c>
      <c r="J25" s="19" t="n"/>
      <c r="K25" s="19" t="n"/>
      <c r="L25" s="20" t="n"/>
      <c r="M25" s="20" t="n"/>
      <c r="N25" s="6" t="n"/>
      <c r="P25" s="17">
        <f>IF(NOT(OR(A25&lt;&gt;"",B25&lt;&gt;"",C25&lt;&gt;"",D25&lt;&gt;"",F25&lt;&gt;"",G25&lt;&gt;"",H25&lt;&gt;"",J25&lt;&gt;"",K25&lt;&gt;"",L25&lt;&gt;"",M25&lt;&gt;"",N25&lt;&gt;"")),"",IF(NOT(AND(OR(B25="",COUNTIF('2. Proyectos'!$A$5:$A$54,B25)&gt;0),OR(C25="",COUNTIF(Listas!$CJ$2:$CJ$12,C25)&gt;0),OR(D25="",AND(ISNUMBER(D25),D25&gt;0)),OR(F25="",AND(ISNUMBER(F25),F25&gt;=2018,F25&lt;=2025)),OR(G25="",AND(ISNUMBER(G25),G25&gt;=1,G25&lt;=12)),OR(H25="",COUNTIF(Listas!$H$2:$H$250,H25)&gt;0),OR(J25="",AND(ISNUMBER(J25),J25&gt;0)),OR(K25="",AND(ISNUMBER(K25),K25&gt;0)),OR(L25="",AND(ISNUMBER(L25),L25&gt;=0)),OR(M25="",COUNTIF(Listas!$BC$2:$BC$3,M25)&gt;0))),"Dato inválido",IF(NOT(AND(A25&lt;&gt;"",B25&lt;&gt;"",F25&lt;&gt;"",G25&lt;&gt;"",H25&lt;&gt;"",J25&lt;&gt;"")),"Incompleta","OK")))</f>
        <v/>
      </c>
    </row>
    <row r="26">
      <c r="A26" s="8" t="n"/>
      <c r="B26" s="8" t="n"/>
      <c r="C26" s="8" t="n"/>
      <c r="D26" s="14" t="n"/>
      <c r="E26" s="15">
        <f>IF(D26="","",IF(D26&lt;1,"N1",IF(D26&lt;30,"N2",IF(D26&lt;57.5,"N3","N4"))))</f>
        <v/>
      </c>
      <c r="F26" s="13" t="n"/>
      <c r="G26" s="13" t="n"/>
      <c r="H26" s="8" t="n"/>
      <c r="I26" s="15">
        <f>IFERROR(VLOOKUP(H26,Listas!$DK$2:$DL$250,2,FALSE),"")</f>
        <v/>
      </c>
      <c r="J26" s="14" t="n"/>
      <c r="K26" s="14" t="n"/>
      <c r="L26" s="16" t="n"/>
      <c r="M26" s="16" t="n"/>
      <c r="N26" s="8" t="n"/>
      <c r="P26" s="17">
        <f>IF(NOT(OR(A26&lt;&gt;"",B26&lt;&gt;"",C26&lt;&gt;"",D26&lt;&gt;"",F26&lt;&gt;"",G26&lt;&gt;"",H26&lt;&gt;"",J26&lt;&gt;"",K26&lt;&gt;"",L26&lt;&gt;"",M26&lt;&gt;"",N26&lt;&gt;"")),"",IF(NOT(AND(OR(B26="",COUNTIF('2. Proyectos'!$A$5:$A$54,B26)&gt;0),OR(C26="",COUNTIF(Listas!$CJ$2:$CJ$12,C26)&gt;0),OR(D26="",AND(ISNUMBER(D26),D26&gt;0)),OR(F26="",AND(ISNUMBER(F26),F26&gt;=2018,F26&lt;=2025)),OR(G26="",AND(ISNUMBER(G26),G26&gt;=1,G26&lt;=12)),OR(H26="",COUNTIF(Listas!$H$2:$H$250,H26)&gt;0),OR(J26="",AND(ISNUMBER(J26),J26&gt;0)),OR(K26="",AND(ISNUMBER(K26),K26&gt;0)),OR(L26="",AND(ISNUMBER(L26),L26&gt;=0)),OR(M26="",COUNTIF(Listas!$BC$2:$BC$3,M26)&gt;0))),"Dato inválido",IF(NOT(AND(A26&lt;&gt;"",B26&lt;&gt;"",F26&lt;&gt;"",G26&lt;&gt;"",H26&lt;&gt;"",J26&lt;&gt;"")),"Incompleta","OK")))</f>
        <v/>
      </c>
    </row>
    <row r="27">
      <c r="A27" s="6" t="n"/>
      <c r="B27" s="6" t="n"/>
      <c r="C27" s="6" t="n"/>
      <c r="D27" s="19" t="n"/>
      <c r="E27" s="15">
        <f>IF(D27="","",IF(D27&lt;1,"N1",IF(D27&lt;30,"N2",IF(D27&lt;57.5,"N3","N4"))))</f>
        <v/>
      </c>
      <c r="F27" s="18" t="n"/>
      <c r="G27" s="18" t="n"/>
      <c r="H27" s="6" t="n"/>
      <c r="I27" s="15">
        <f>IFERROR(VLOOKUP(H27,Listas!$DK$2:$DL$250,2,FALSE),"")</f>
        <v/>
      </c>
      <c r="J27" s="19" t="n"/>
      <c r="K27" s="19" t="n"/>
      <c r="L27" s="20" t="n"/>
      <c r="M27" s="20" t="n"/>
      <c r="N27" s="6" t="n"/>
      <c r="P27" s="17">
        <f>IF(NOT(OR(A27&lt;&gt;"",B27&lt;&gt;"",C27&lt;&gt;"",D27&lt;&gt;"",F27&lt;&gt;"",G27&lt;&gt;"",H27&lt;&gt;"",J27&lt;&gt;"",K27&lt;&gt;"",L27&lt;&gt;"",M27&lt;&gt;"",N27&lt;&gt;"")),"",IF(NOT(AND(OR(B27="",COUNTIF('2. Proyectos'!$A$5:$A$54,B27)&gt;0),OR(C27="",COUNTIF(Listas!$CJ$2:$CJ$12,C27)&gt;0),OR(D27="",AND(ISNUMBER(D27),D27&gt;0)),OR(F27="",AND(ISNUMBER(F27),F27&gt;=2018,F27&lt;=2025)),OR(G27="",AND(ISNUMBER(G27),G27&gt;=1,G27&lt;=12)),OR(H27="",COUNTIF(Listas!$H$2:$H$250,H27)&gt;0),OR(J27="",AND(ISNUMBER(J27),J27&gt;0)),OR(K27="",AND(ISNUMBER(K27),K27&gt;0)),OR(L27="",AND(ISNUMBER(L27),L27&gt;=0)),OR(M27="",COUNTIF(Listas!$BC$2:$BC$3,M27)&gt;0))),"Dato inválido",IF(NOT(AND(A27&lt;&gt;"",B27&lt;&gt;"",F27&lt;&gt;"",G27&lt;&gt;"",H27&lt;&gt;"",J27&lt;&gt;"")),"Incompleta","OK")))</f>
        <v/>
      </c>
    </row>
    <row r="28">
      <c r="A28" s="8" t="n"/>
      <c r="B28" s="8" t="n"/>
      <c r="C28" s="8" t="n"/>
      <c r="D28" s="14" t="n"/>
      <c r="E28" s="15">
        <f>IF(D28="","",IF(D28&lt;1,"N1",IF(D28&lt;30,"N2",IF(D28&lt;57.5,"N3","N4"))))</f>
        <v/>
      </c>
      <c r="F28" s="13" t="n"/>
      <c r="G28" s="13" t="n"/>
      <c r="H28" s="8" t="n"/>
      <c r="I28" s="15">
        <f>IFERROR(VLOOKUP(H28,Listas!$DK$2:$DL$250,2,FALSE),"")</f>
        <v/>
      </c>
      <c r="J28" s="14" t="n"/>
      <c r="K28" s="14" t="n"/>
      <c r="L28" s="16" t="n"/>
      <c r="M28" s="16" t="n"/>
      <c r="N28" s="8" t="n"/>
      <c r="P28" s="17">
        <f>IF(NOT(OR(A28&lt;&gt;"",B28&lt;&gt;"",C28&lt;&gt;"",D28&lt;&gt;"",F28&lt;&gt;"",G28&lt;&gt;"",H28&lt;&gt;"",J28&lt;&gt;"",K28&lt;&gt;"",L28&lt;&gt;"",M28&lt;&gt;"",N28&lt;&gt;"")),"",IF(NOT(AND(OR(B28="",COUNTIF('2. Proyectos'!$A$5:$A$54,B28)&gt;0),OR(C28="",COUNTIF(Listas!$CJ$2:$CJ$12,C28)&gt;0),OR(D28="",AND(ISNUMBER(D28),D28&gt;0)),OR(F28="",AND(ISNUMBER(F28),F28&gt;=2018,F28&lt;=2025)),OR(G28="",AND(ISNUMBER(G28),G28&gt;=1,G28&lt;=12)),OR(H28="",COUNTIF(Listas!$H$2:$H$250,H28)&gt;0),OR(J28="",AND(ISNUMBER(J28),J28&gt;0)),OR(K28="",AND(ISNUMBER(K28),K28&gt;0)),OR(L28="",AND(ISNUMBER(L28),L28&gt;=0)),OR(M28="",COUNTIF(Listas!$BC$2:$BC$3,M28)&gt;0))),"Dato inválido",IF(NOT(AND(A28&lt;&gt;"",B28&lt;&gt;"",F28&lt;&gt;"",G28&lt;&gt;"",H28&lt;&gt;"",J28&lt;&gt;"")),"Incompleta","OK")))</f>
        <v/>
      </c>
    </row>
    <row r="29">
      <c r="A29" s="6" t="n"/>
      <c r="B29" s="6" t="n"/>
      <c r="C29" s="6" t="n"/>
      <c r="D29" s="19" t="n"/>
      <c r="E29" s="15">
        <f>IF(D29="","",IF(D29&lt;1,"N1",IF(D29&lt;30,"N2",IF(D29&lt;57.5,"N3","N4"))))</f>
        <v/>
      </c>
      <c r="F29" s="18" t="n"/>
      <c r="G29" s="18" t="n"/>
      <c r="H29" s="6" t="n"/>
      <c r="I29" s="15">
        <f>IFERROR(VLOOKUP(H29,Listas!$DK$2:$DL$250,2,FALSE),"")</f>
        <v/>
      </c>
      <c r="J29" s="19" t="n"/>
      <c r="K29" s="19" t="n"/>
      <c r="L29" s="20" t="n"/>
      <c r="M29" s="20" t="n"/>
      <c r="N29" s="6" t="n"/>
      <c r="P29" s="17">
        <f>IF(NOT(OR(A29&lt;&gt;"",B29&lt;&gt;"",C29&lt;&gt;"",D29&lt;&gt;"",F29&lt;&gt;"",G29&lt;&gt;"",H29&lt;&gt;"",J29&lt;&gt;"",K29&lt;&gt;"",L29&lt;&gt;"",M29&lt;&gt;"",N29&lt;&gt;"")),"",IF(NOT(AND(OR(B29="",COUNTIF('2. Proyectos'!$A$5:$A$54,B29)&gt;0),OR(C29="",COUNTIF(Listas!$CJ$2:$CJ$12,C29)&gt;0),OR(D29="",AND(ISNUMBER(D29),D29&gt;0)),OR(F29="",AND(ISNUMBER(F29),F29&gt;=2018,F29&lt;=2025)),OR(G29="",AND(ISNUMBER(G29),G29&gt;=1,G29&lt;=12)),OR(H29="",COUNTIF(Listas!$H$2:$H$250,H29)&gt;0),OR(J29="",AND(ISNUMBER(J29),J29&gt;0)),OR(K29="",AND(ISNUMBER(K29),K29&gt;0)),OR(L29="",AND(ISNUMBER(L29),L29&gt;=0)),OR(M29="",COUNTIF(Listas!$BC$2:$BC$3,M29)&gt;0))),"Dato inválido",IF(NOT(AND(A29&lt;&gt;"",B29&lt;&gt;"",F29&lt;&gt;"",G29&lt;&gt;"",H29&lt;&gt;"",J29&lt;&gt;"")),"Incompleta","OK")))</f>
        <v/>
      </c>
    </row>
    <row r="30">
      <c r="A30" s="8" t="n"/>
      <c r="B30" s="8" t="n"/>
      <c r="C30" s="8" t="n"/>
      <c r="D30" s="14" t="n"/>
      <c r="E30" s="15">
        <f>IF(D30="","",IF(D30&lt;1,"N1",IF(D30&lt;30,"N2",IF(D30&lt;57.5,"N3","N4"))))</f>
        <v/>
      </c>
      <c r="F30" s="13" t="n"/>
      <c r="G30" s="13" t="n"/>
      <c r="H30" s="8" t="n"/>
      <c r="I30" s="15">
        <f>IFERROR(VLOOKUP(H30,Listas!$DK$2:$DL$250,2,FALSE),"")</f>
        <v/>
      </c>
      <c r="J30" s="14" t="n"/>
      <c r="K30" s="14" t="n"/>
      <c r="L30" s="16" t="n"/>
      <c r="M30" s="16" t="n"/>
      <c r="N30" s="8" t="n"/>
      <c r="P30" s="17">
        <f>IF(NOT(OR(A30&lt;&gt;"",B30&lt;&gt;"",C30&lt;&gt;"",D30&lt;&gt;"",F30&lt;&gt;"",G30&lt;&gt;"",H30&lt;&gt;"",J30&lt;&gt;"",K30&lt;&gt;"",L30&lt;&gt;"",M30&lt;&gt;"",N30&lt;&gt;"")),"",IF(NOT(AND(OR(B30="",COUNTIF('2. Proyectos'!$A$5:$A$54,B30)&gt;0),OR(C30="",COUNTIF(Listas!$CJ$2:$CJ$12,C30)&gt;0),OR(D30="",AND(ISNUMBER(D30),D30&gt;0)),OR(F30="",AND(ISNUMBER(F30),F30&gt;=2018,F30&lt;=2025)),OR(G30="",AND(ISNUMBER(G30),G30&gt;=1,G30&lt;=12)),OR(H30="",COUNTIF(Listas!$H$2:$H$250,H30)&gt;0),OR(J30="",AND(ISNUMBER(J30),J30&gt;0)),OR(K30="",AND(ISNUMBER(K30),K30&gt;0)),OR(L30="",AND(ISNUMBER(L30),L30&gt;=0)),OR(M30="",COUNTIF(Listas!$BC$2:$BC$3,M30)&gt;0))),"Dato inválido",IF(NOT(AND(A30&lt;&gt;"",B30&lt;&gt;"",F30&lt;&gt;"",G30&lt;&gt;"",H30&lt;&gt;"",J30&lt;&gt;"")),"Incompleta","OK")))</f>
        <v/>
      </c>
    </row>
    <row r="31">
      <c r="A31" s="6" t="n"/>
      <c r="B31" s="6" t="n"/>
      <c r="C31" s="6" t="n"/>
      <c r="D31" s="19" t="n"/>
      <c r="E31" s="15">
        <f>IF(D31="","",IF(D31&lt;1,"N1",IF(D31&lt;30,"N2",IF(D31&lt;57.5,"N3","N4"))))</f>
        <v/>
      </c>
      <c r="F31" s="18" t="n"/>
      <c r="G31" s="18" t="n"/>
      <c r="H31" s="6" t="n"/>
      <c r="I31" s="15">
        <f>IFERROR(VLOOKUP(H31,Listas!$DK$2:$DL$250,2,FALSE),"")</f>
        <v/>
      </c>
      <c r="J31" s="19" t="n"/>
      <c r="K31" s="19" t="n"/>
      <c r="L31" s="20" t="n"/>
      <c r="M31" s="20" t="n"/>
      <c r="N31" s="6" t="n"/>
      <c r="P31" s="17">
        <f>IF(NOT(OR(A31&lt;&gt;"",B31&lt;&gt;"",C31&lt;&gt;"",D31&lt;&gt;"",F31&lt;&gt;"",G31&lt;&gt;"",H31&lt;&gt;"",J31&lt;&gt;"",K31&lt;&gt;"",L31&lt;&gt;"",M31&lt;&gt;"",N31&lt;&gt;"")),"",IF(NOT(AND(OR(B31="",COUNTIF('2. Proyectos'!$A$5:$A$54,B31)&gt;0),OR(C31="",COUNTIF(Listas!$CJ$2:$CJ$12,C31)&gt;0),OR(D31="",AND(ISNUMBER(D31),D31&gt;0)),OR(F31="",AND(ISNUMBER(F31),F31&gt;=2018,F31&lt;=2025)),OR(G31="",AND(ISNUMBER(G31),G31&gt;=1,G31&lt;=12)),OR(H31="",COUNTIF(Listas!$H$2:$H$250,H31)&gt;0),OR(J31="",AND(ISNUMBER(J31),J31&gt;0)),OR(K31="",AND(ISNUMBER(K31),K31&gt;0)),OR(L31="",AND(ISNUMBER(L31),L31&gt;=0)),OR(M31="",COUNTIF(Listas!$BC$2:$BC$3,M31)&gt;0))),"Dato inválido",IF(NOT(AND(A31&lt;&gt;"",B31&lt;&gt;"",F31&lt;&gt;"",G31&lt;&gt;"",H31&lt;&gt;"",J31&lt;&gt;"")),"Incompleta","OK")))</f>
        <v/>
      </c>
    </row>
    <row r="32">
      <c r="A32" s="8" t="n"/>
      <c r="B32" s="8" t="n"/>
      <c r="C32" s="8" t="n"/>
      <c r="D32" s="14" t="n"/>
      <c r="E32" s="15">
        <f>IF(D32="","",IF(D32&lt;1,"N1",IF(D32&lt;30,"N2",IF(D32&lt;57.5,"N3","N4"))))</f>
        <v/>
      </c>
      <c r="F32" s="13" t="n"/>
      <c r="G32" s="13" t="n"/>
      <c r="H32" s="8" t="n"/>
      <c r="I32" s="15">
        <f>IFERROR(VLOOKUP(H32,Listas!$DK$2:$DL$250,2,FALSE),"")</f>
        <v/>
      </c>
      <c r="J32" s="14" t="n"/>
      <c r="K32" s="14" t="n"/>
      <c r="L32" s="16" t="n"/>
      <c r="M32" s="16" t="n"/>
      <c r="N32" s="8" t="n"/>
      <c r="P32" s="17">
        <f>IF(NOT(OR(A32&lt;&gt;"",B32&lt;&gt;"",C32&lt;&gt;"",D32&lt;&gt;"",F32&lt;&gt;"",G32&lt;&gt;"",H32&lt;&gt;"",J32&lt;&gt;"",K32&lt;&gt;"",L32&lt;&gt;"",M32&lt;&gt;"",N32&lt;&gt;"")),"",IF(NOT(AND(OR(B32="",COUNTIF('2. Proyectos'!$A$5:$A$54,B32)&gt;0),OR(C32="",COUNTIF(Listas!$CJ$2:$CJ$12,C32)&gt;0),OR(D32="",AND(ISNUMBER(D32),D32&gt;0)),OR(F32="",AND(ISNUMBER(F32),F32&gt;=2018,F32&lt;=2025)),OR(G32="",AND(ISNUMBER(G32),G32&gt;=1,G32&lt;=12)),OR(H32="",COUNTIF(Listas!$H$2:$H$250,H32)&gt;0),OR(J32="",AND(ISNUMBER(J32),J32&gt;0)),OR(K32="",AND(ISNUMBER(K32),K32&gt;0)),OR(L32="",AND(ISNUMBER(L32),L32&gt;=0)),OR(M32="",COUNTIF(Listas!$BC$2:$BC$3,M32)&gt;0))),"Dato inválido",IF(NOT(AND(A32&lt;&gt;"",B32&lt;&gt;"",F32&lt;&gt;"",G32&lt;&gt;"",H32&lt;&gt;"",J32&lt;&gt;"")),"Incompleta","OK")))</f>
        <v/>
      </c>
    </row>
    <row r="33">
      <c r="A33" s="6" t="n"/>
      <c r="B33" s="6" t="n"/>
      <c r="C33" s="6" t="n"/>
      <c r="D33" s="19" t="n"/>
      <c r="E33" s="15">
        <f>IF(D33="","",IF(D33&lt;1,"N1",IF(D33&lt;30,"N2",IF(D33&lt;57.5,"N3","N4"))))</f>
        <v/>
      </c>
      <c r="F33" s="18" t="n"/>
      <c r="G33" s="18" t="n"/>
      <c r="H33" s="6" t="n"/>
      <c r="I33" s="15">
        <f>IFERROR(VLOOKUP(H33,Listas!$DK$2:$DL$250,2,FALSE),"")</f>
        <v/>
      </c>
      <c r="J33" s="19" t="n"/>
      <c r="K33" s="19" t="n"/>
      <c r="L33" s="20" t="n"/>
      <c r="M33" s="20" t="n"/>
      <c r="N33" s="6" t="n"/>
      <c r="P33" s="17">
        <f>IF(NOT(OR(A33&lt;&gt;"",B33&lt;&gt;"",C33&lt;&gt;"",D33&lt;&gt;"",F33&lt;&gt;"",G33&lt;&gt;"",H33&lt;&gt;"",J33&lt;&gt;"",K33&lt;&gt;"",L33&lt;&gt;"",M33&lt;&gt;"",N33&lt;&gt;"")),"",IF(NOT(AND(OR(B33="",COUNTIF('2. Proyectos'!$A$5:$A$54,B33)&gt;0),OR(C33="",COUNTIF(Listas!$CJ$2:$CJ$12,C33)&gt;0),OR(D33="",AND(ISNUMBER(D33),D33&gt;0)),OR(F33="",AND(ISNUMBER(F33),F33&gt;=2018,F33&lt;=2025)),OR(G33="",AND(ISNUMBER(G33),G33&gt;=1,G33&lt;=12)),OR(H33="",COUNTIF(Listas!$H$2:$H$250,H33)&gt;0),OR(J33="",AND(ISNUMBER(J33),J33&gt;0)),OR(K33="",AND(ISNUMBER(K33),K33&gt;0)),OR(L33="",AND(ISNUMBER(L33),L33&gt;=0)),OR(M33="",COUNTIF(Listas!$BC$2:$BC$3,M33)&gt;0))),"Dato inválido",IF(NOT(AND(A33&lt;&gt;"",B33&lt;&gt;"",F33&lt;&gt;"",G33&lt;&gt;"",H33&lt;&gt;"",J33&lt;&gt;"")),"Incompleta","OK")))</f>
        <v/>
      </c>
    </row>
    <row r="34">
      <c r="A34" s="8" t="n"/>
      <c r="B34" s="8" t="n"/>
      <c r="C34" s="8" t="n"/>
      <c r="D34" s="14" t="n"/>
      <c r="E34" s="15">
        <f>IF(D34="","",IF(D34&lt;1,"N1",IF(D34&lt;30,"N2",IF(D34&lt;57.5,"N3","N4"))))</f>
        <v/>
      </c>
      <c r="F34" s="13" t="n"/>
      <c r="G34" s="13" t="n"/>
      <c r="H34" s="8" t="n"/>
      <c r="I34" s="15">
        <f>IFERROR(VLOOKUP(H34,Listas!$DK$2:$DL$250,2,FALSE),"")</f>
        <v/>
      </c>
      <c r="J34" s="14" t="n"/>
      <c r="K34" s="14" t="n"/>
      <c r="L34" s="16" t="n"/>
      <c r="M34" s="16" t="n"/>
      <c r="N34" s="8" t="n"/>
      <c r="P34" s="17">
        <f>IF(NOT(OR(A34&lt;&gt;"",B34&lt;&gt;"",C34&lt;&gt;"",D34&lt;&gt;"",F34&lt;&gt;"",G34&lt;&gt;"",H34&lt;&gt;"",J34&lt;&gt;"",K34&lt;&gt;"",L34&lt;&gt;"",M34&lt;&gt;"",N34&lt;&gt;"")),"",IF(NOT(AND(OR(B34="",COUNTIF('2. Proyectos'!$A$5:$A$54,B34)&gt;0),OR(C34="",COUNTIF(Listas!$CJ$2:$CJ$12,C34)&gt;0),OR(D34="",AND(ISNUMBER(D34),D34&gt;0)),OR(F34="",AND(ISNUMBER(F34),F34&gt;=2018,F34&lt;=2025)),OR(G34="",AND(ISNUMBER(G34),G34&gt;=1,G34&lt;=12)),OR(H34="",COUNTIF(Listas!$H$2:$H$250,H34)&gt;0),OR(J34="",AND(ISNUMBER(J34),J34&gt;0)),OR(K34="",AND(ISNUMBER(K34),K34&gt;0)),OR(L34="",AND(ISNUMBER(L34),L34&gt;=0)),OR(M34="",COUNTIF(Listas!$BC$2:$BC$3,M34)&gt;0))),"Dato inválido",IF(NOT(AND(A34&lt;&gt;"",B34&lt;&gt;"",F34&lt;&gt;"",G34&lt;&gt;"",H34&lt;&gt;"",J34&lt;&gt;"")),"Incompleta","OK")))</f>
        <v/>
      </c>
    </row>
    <row r="35">
      <c r="A35" s="6" t="n"/>
      <c r="B35" s="6" t="n"/>
      <c r="C35" s="6" t="n"/>
      <c r="D35" s="19" t="n"/>
      <c r="E35" s="15">
        <f>IF(D35="","",IF(D35&lt;1,"N1",IF(D35&lt;30,"N2",IF(D35&lt;57.5,"N3","N4"))))</f>
        <v/>
      </c>
      <c r="F35" s="18" t="n"/>
      <c r="G35" s="18" t="n"/>
      <c r="H35" s="6" t="n"/>
      <c r="I35" s="15">
        <f>IFERROR(VLOOKUP(H35,Listas!$DK$2:$DL$250,2,FALSE),"")</f>
        <v/>
      </c>
      <c r="J35" s="19" t="n"/>
      <c r="K35" s="19" t="n"/>
      <c r="L35" s="20" t="n"/>
      <c r="M35" s="20" t="n"/>
      <c r="N35" s="6" t="n"/>
      <c r="P35" s="17">
        <f>IF(NOT(OR(A35&lt;&gt;"",B35&lt;&gt;"",C35&lt;&gt;"",D35&lt;&gt;"",F35&lt;&gt;"",G35&lt;&gt;"",H35&lt;&gt;"",J35&lt;&gt;"",K35&lt;&gt;"",L35&lt;&gt;"",M35&lt;&gt;"",N35&lt;&gt;"")),"",IF(NOT(AND(OR(B35="",COUNTIF('2. Proyectos'!$A$5:$A$54,B35)&gt;0),OR(C35="",COUNTIF(Listas!$CJ$2:$CJ$12,C35)&gt;0),OR(D35="",AND(ISNUMBER(D35),D35&gt;0)),OR(F35="",AND(ISNUMBER(F35),F35&gt;=2018,F35&lt;=2025)),OR(G35="",AND(ISNUMBER(G35),G35&gt;=1,G35&lt;=12)),OR(H35="",COUNTIF(Listas!$H$2:$H$250,H35)&gt;0),OR(J35="",AND(ISNUMBER(J35),J35&gt;0)),OR(K35="",AND(ISNUMBER(K35),K35&gt;0)),OR(L35="",AND(ISNUMBER(L35),L35&gt;=0)),OR(M35="",COUNTIF(Listas!$BC$2:$BC$3,M35)&gt;0))),"Dato inválido",IF(NOT(AND(A35&lt;&gt;"",B35&lt;&gt;"",F35&lt;&gt;"",G35&lt;&gt;"",H35&lt;&gt;"",J35&lt;&gt;"")),"Incompleta","OK")))</f>
        <v/>
      </c>
    </row>
    <row r="36">
      <c r="A36" s="8" t="n"/>
      <c r="B36" s="8" t="n"/>
      <c r="C36" s="8" t="n"/>
      <c r="D36" s="14" t="n"/>
      <c r="E36" s="15">
        <f>IF(D36="","",IF(D36&lt;1,"N1",IF(D36&lt;30,"N2",IF(D36&lt;57.5,"N3","N4"))))</f>
        <v/>
      </c>
      <c r="F36" s="13" t="n"/>
      <c r="G36" s="13" t="n"/>
      <c r="H36" s="8" t="n"/>
      <c r="I36" s="15">
        <f>IFERROR(VLOOKUP(H36,Listas!$DK$2:$DL$250,2,FALSE),"")</f>
        <v/>
      </c>
      <c r="J36" s="14" t="n"/>
      <c r="K36" s="14" t="n"/>
      <c r="L36" s="16" t="n"/>
      <c r="M36" s="16" t="n"/>
      <c r="N36" s="8" t="n"/>
      <c r="P36" s="17">
        <f>IF(NOT(OR(A36&lt;&gt;"",B36&lt;&gt;"",C36&lt;&gt;"",D36&lt;&gt;"",F36&lt;&gt;"",G36&lt;&gt;"",H36&lt;&gt;"",J36&lt;&gt;"",K36&lt;&gt;"",L36&lt;&gt;"",M36&lt;&gt;"",N36&lt;&gt;"")),"",IF(NOT(AND(OR(B36="",COUNTIF('2. Proyectos'!$A$5:$A$54,B36)&gt;0),OR(C36="",COUNTIF(Listas!$CJ$2:$CJ$12,C36)&gt;0),OR(D36="",AND(ISNUMBER(D36),D36&gt;0)),OR(F36="",AND(ISNUMBER(F36),F36&gt;=2018,F36&lt;=2025)),OR(G36="",AND(ISNUMBER(G36),G36&gt;=1,G36&lt;=12)),OR(H36="",COUNTIF(Listas!$H$2:$H$250,H36)&gt;0),OR(J36="",AND(ISNUMBER(J36),J36&gt;0)),OR(K36="",AND(ISNUMBER(K36),K36&gt;0)),OR(L36="",AND(ISNUMBER(L36),L36&gt;=0)),OR(M36="",COUNTIF(Listas!$BC$2:$BC$3,M36)&gt;0))),"Dato inválido",IF(NOT(AND(A36&lt;&gt;"",B36&lt;&gt;"",F36&lt;&gt;"",G36&lt;&gt;"",H36&lt;&gt;"",J36&lt;&gt;"")),"Incompleta","OK")))</f>
        <v/>
      </c>
    </row>
    <row r="37">
      <c r="A37" s="6" t="n"/>
      <c r="B37" s="6" t="n"/>
      <c r="C37" s="6" t="n"/>
      <c r="D37" s="19" t="n"/>
      <c r="E37" s="15">
        <f>IF(D37="","",IF(D37&lt;1,"N1",IF(D37&lt;30,"N2",IF(D37&lt;57.5,"N3","N4"))))</f>
        <v/>
      </c>
      <c r="F37" s="18" t="n"/>
      <c r="G37" s="18" t="n"/>
      <c r="H37" s="6" t="n"/>
      <c r="I37" s="15">
        <f>IFERROR(VLOOKUP(H37,Listas!$DK$2:$DL$250,2,FALSE),"")</f>
        <v/>
      </c>
      <c r="J37" s="19" t="n"/>
      <c r="K37" s="19" t="n"/>
      <c r="L37" s="20" t="n"/>
      <c r="M37" s="20" t="n"/>
      <c r="N37" s="6" t="n"/>
      <c r="P37" s="17">
        <f>IF(NOT(OR(A37&lt;&gt;"",B37&lt;&gt;"",C37&lt;&gt;"",D37&lt;&gt;"",F37&lt;&gt;"",G37&lt;&gt;"",H37&lt;&gt;"",J37&lt;&gt;"",K37&lt;&gt;"",L37&lt;&gt;"",M37&lt;&gt;"",N37&lt;&gt;"")),"",IF(NOT(AND(OR(B37="",COUNTIF('2. Proyectos'!$A$5:$A$54,B37)&gt;0),OR(C37="",COUNTIF(Listas!$CJ$2:$CJ$12,C37)&gt;0),OR(D37="",AND(ISNUMBER(D37),D37&gt;0)),OR(F37="",AND(ISNUMBER(F37),F37&gt;=2018,F37&lt;=2025)),OR(G37="",AND(ISNUMBER(G37),G37&gt;=1,G37&lt;=12)),OR(H37="",COUNTIF(Listas!$H$2:$H$250,H37)&gt;0),OR(J37="",AND(ISNUMBER(J37),J37&gt;0)),OR(K37="",AND(ISNUMBER(K37),K37&gt;0)),OR(L37="",AND(ISNUMBER(L37),L37&gt;=0)),OR(M37="",COUNTIF(Listas!$BC$2:$BC$3,M37)&gt;0))),"Dato inválido",IF(NOT(AND(A37&lt;&gt;"",B37&lt;&gt;"",F37&lt;&gt;"",G37&lt;&gt;"",H37&lt;&gt;"",J37&lt;&gt;"")),"Incompleta","OK")))</f>
        <v/>
      </c>
    </row>
    <row r="38">
      <c r="A38" s="8" t="n"/>
      <c r="B38" s="8" t="n"/>
      <c r="C38" s="8" t="n"/>
      <c r="D38" s="14" t="n"/>
      <c r="E38" s="15">
        <f>IF(D38="","",IF(D38&lt;1,"N1",IF(D38&lt;30,"N2",IF(D38&lt;57.5,"N3","N4"))))</f>
        <v/>
      </c>
      <c r="F38" s="13" t="n"/>
      <c r="G38" s="13" t="n"/>
      <c r="H38" s="8" t="n"/>
      <c r="I38" s="15">
        <f>IFERROR(VLOOKUP(H38,Listas!$DK$2:$DL$250,2,FALSE),"")</f>
        <v/>
      </c>
      <c r="J38" s="14" t="n"/>
      <c r="K38" s="14" t="n"/>
      <c r="L38" s="16" t="n"/>
      <c r="M38" s="16" t="n"/>
      <c r="N38" s="8" t="n"/>
      <c r="P38" s="17">
        <f>IF(NOT(OR(A38&lt;&gt;"",B38&lt;&gt;"",C38&lt;&gt;"",D38&lt;&gt;"",F38&lt;&gt;"",G38&lt;&gt;"",H38&lt;&gt;"",J38&lt;&gt;"",K38&lt;&gt;"",L38&lt;&gt;"",M38&lt;&gt;"",N38&lt;&gt;"")),"",IF(NOT(AND(OR(B38="",COUNTIF('2. Proyectos'!$A$5:$A$54,B38)&gt;0),OR(C38="",COUNTIF(Listas!$CJ$2:$CJ$12,C38)&gt;0),OR(D38="",AND(ISNUMBER(D38),D38&gt;0)),OR(F38="",AND(ISNUMBER(F38),F38&gt;=2018,F38&lt;=2025)),OR(G38="",AND(ISNUMBER(G38),G38&gt;=1,G38&lt;=12)),OR(H38="",COUNTIF(Listas!$H$2:$H$250,H38)&gt;0),OR(J38="",AND(ISNUMBER(J38),J38&gt;0)),OR(K38="",AND(ISNUMBER(K38),K38&gt;0)),OR(L38="",AND(ISNUMBER(L38),L38&gt;=0)),OR(M38="",COUNTIF(Listas!$BC$2:$BC$3,M38)&gt;0))),"Dato inválido",IF(NOT(AND(A38&lt;&gt;"",B38&lt;&gt;"",F38&lt;&gt;"",G38&lt;&gt;"",H38&lt;&gt;"",J38&lt;&gt;"")),"Incompleta","OK")))</f>
        <v/>
      </c>
    </row>
    <row r="39">
      <c r="A39" s="6" t="n"/>
      <c r="B39" s="6" t="n"/>
      <c r="C39" s="6" t="n"/>
      <c r="D39" s="19" t="n"/>
      <c r="E39" s="15">
        <f>IF(D39="","",IF(D39&lt;1,"N1",IF(D39&lt;30,"N2",IF(D39&lt;57.5,"N3","N4"))))</f>
        <v/>
      </c>
      <c r="F39" s="18" t="n"/>
      <c r="G39" s="18" t="n"/>
      <c r="H39" s="6" t="n"/>
      <c r="I39" s="15">
        <f>IFERROR(VLOOKUP(H39,Listas!$DK$2:$DL$250,2,FALSE),"")</f>
        <v/>
      </c>
      <c r="J39" s="19" t="n"/>
      <c r="K39" s="19" t="n"/>
      <c r="L39" s="20" t="n"/>
      <c r="M39" s="20" t="n"/>
      <c r="N39" s="6" t="n"/>
      <c r="P39" s="17">
        <f>IF(NOT(OR(A39&lt;&gt;"",B39&lt;&gt;"",C39&lt;&gt;"",D39&lt;&gt;"",F39&lt;&gt;"",G39&lt;&gt;"",H39&lt;&gt;"",J39&lt;&gt;"",K39&lt;&gt;"",L39&lt;&gt;"",M39&lt;&gt;"",N39&lt;&gt;"")),"",IF(NOT(AND(OR(B39="",COUNTIF('2. Proyectos'!$A$5:$A$54,B39)&gt;0),OR(C39="",COUNTIF(Listas!$CJ$2:$CJ$12,C39)&gt;0),OR(D39="",AND(ISNUMBER(D39),D39&gt;0)),OR(F39="",AND(ISNUMBER(F39),F39&gt;=2018,F39&lt;=2025)),OR(G39="",AND(ISNUMBER(G39),G39&gt;=1,G39&lt;=12)),OR(H39="",COUNTIF(Listas!$H$2:$H$250,H39)&gt;0),OR(J39="",AND(ISNUMBER(J39),J39&gt;0)),OR(K39="",AND(ISNUMBER(K39),K39&gt;0)),OR(L39="",AND(ISNUMBER(L39),L39&gt;=0)),OR(M39="",COUNTIF(Listas!$BC$2:$BC$3,M39)&gt;0))),"Dato inválido",IF(NOT(AND(A39&lt;&gt;"",B39&lt;&gt;"",F39&lt;&gt;"",G39&lt;&gt;"",H39&lt;&gt;"",J39&lt;&gt;"")),"Incompleta","OK")))</f>
        <v/>
      </c>
    </row>
    <row r="40">
      <c r="A40" s="8" t="n"/>
      <c r="B40" s="8" t="n"/>
      <c r="C40" s="8" t="n"/>
      <c r="D40" s="14" t="n"/>
      <c r="E40" s="15">
        <f>IF(D40="","",IF(D40&lt;1,"N1",IF(D40&lt;30,"N2",IF(D40&lt;57.5,"N3","N4"))))</f>
        <v/>
      </c>
      <c r="F40" s="13" t="n"/>
      <c r="G40" s="13" t="n"/>
      <c r="H40" s="8" t="n"/>
      <c r="I40" s="15">
        <f>IFERROR(VLOOKUP(H40,Listas!$DK$2:$DL$250,2,FALSE),"")</f>
        <v/>
      </c>
      <c r="J40" s="14" t="n"/>
      <c r="K40" s="14" t="n"/>
      <c r="L40" s="16" t="n"/>
      <c r="M40" s="16" t="n"/>
      <c r="N40" s="8" t="n"/>
      <c r="P40" s="17">
        <f>IF(NOT(OR(A40&lt;&gt;"",B40&lt;&gt;"",C40&lt;&gt;"",D40&lt;&gt;"",F40&lt;&gt;"",G40&lt;&gt;"",H40&lt;&gt;"",J40&lt;&gt;"",K40&lt;&gt;"",L40&lt;&gt;"",M40&lt;&gt;"",N40&lt;&gt;"")),"",IF(NOT(AND(OR(B40="",COUNTIF('2. Proyectos'!$A$5:$A$54,B40)&gt;0),OR(C40="",COUNTIF(Listas!$CJ$2:$CJ$12,C40)&gt;0),OR(D40="",AND(ISNUMBER(D40),D40&gt;0)),OR(F40="",AND(ISNUMBER(F40),F40&gt;=2018,F40&lt;=2025)),OR(G40="",AND(ISNUMBER(G40),G40&gt;=1,G40&lt;=12)),OR(H40="",COUNTIF(Listas!$H$2:$H$250,H40)&gt;0),OR(J40="",AND(ISNUMBER(J40),J40&gt;0)),OR(K40="",AND(ISNUMBER(K40),K40&gt;0)),OR(L40="",AND(ISNUMBER(L40),L40&gt;=0)),OR(M40="",COUNTIF(Listas!$BC$2:$BC$3,M40)&gt;0))),"Dato inválido",IF(NOT(AND(A40&lt;&gt;"",B40&lt;&gt;"",F40&lt;&gt;"",G40&lt;&gt;"",H40&lt;&gt;"",J40&lt;&gt;"")),"Incompleta","OK")))</f>
        <v/>
      </c>
    </row>
    <row r="41">
      <c r="A41" s="6" t="n"/>
      <c r="B41" s="6" t="n"/>
      <c r="C41" s="6" t="n"/>
      <c r="D41" s="19" t="n"/>
      <c r="E41" s="15">
        <f>IF(D41="","",IF(D41&lt;1,"N1",IF(D41&lt;30,"N2",IF(D41&lt;57.5,"N3","N4"))))</f>
        <v/>
      </c>
      <c r="F41" s="18" t="n"/>
      <c r="G41" s="18" t="n"/>
      <c r="H41" s="6" t="n"/>
      <c r="I41" s="15">
        <f>IFERROR(VLOOKUP(H41,Listas!$DK$2:$DL$250,2,FALSE),"")</f>
        <v/>
      </c>
      <c r="J41" s="19" t="n"/>
      <c r="K41" s="19" t="n"/>
      <c r="L41" s="20" t="n"/>
      <c r="M41" s="20" t="n"/>
      <c r="N41" s="6" t="n"/>
      <c r="P41" s="17">
        <f>IF(NOT(OR(A41&lt;&gt;"",B41&lt;&gt;"",C41&lt;&gt;"",D41&lt;&gt;"",F41&lt;&gt;"",G41&lt;&gt;"",H41&lt;&gt;"",J41&lt;&gt;"",K41&lt;&gt;"",L41&lt;&gt;"",M41&lt;&gt;"",N41&lt;&gt;"")),"",IF(NOT(AND(OR(B41="",COUNTIF('2. Proyectos'!$A$5:$A$54,B41)&gt;0),OR(C41="",COUNTIF(Listas!$CJ$2:$CJ$12,C41)&gt;0),OR(D41="",AND(ISNUMBER(D41),D41&gt;0)),OR(F41="",AND(ISNUMBER(F41),F41&gt;=2018,F41&lt;=2025)),OR(G41="",AND(ISNUMBER(G41),G41&gt;=1,G41&lt;=12)),OR(H41="",COUNTIF(Listas!$H$2:$H$250,H41)&gt;0),OR(J41="",AND(ISNUMBER(J41),J41&gt;0)),OR(K41="",AND(ISNUMBER(K41),K41&gt;0)),OR(L41="",AND(ISNUMBER(L41),L41&gt;=0)),OR(M41="",COUNTIF(Listas!$BC$2:$BC$3,M41)&gt;0))),"Dato inválido",IF(NOT(AND(A41&lt;&gt;"",B41&lt;&gt;"",F41&lt;&gt;"",G41&lt;&gt;"",H41&lt;&gt;"",J41&lt;&gt;"")),"Incompleta","OK")))</f>
        <v/>
      </c>
    </row>
    <row r="42">
      <c r="A42" s="8" t="n"/>
      <c r="B42" s="8" t="n"/>
      <c r="C42" s="8" t="n"/>
      <c r="D42" s="14" t="n"/>
      <c r="E42" s="15">
        <f>IF(D42="","",IF(D42&lt;1,"N1",IF(D42&lt;30,"N2",IF(D42&lt;57.5,"N3","N4"))))</f>
        <v/>
      </c>
      <c r="F42" s="13" t="n"/>
      <c r="G42" s="13" t="n"/>
      <c r="H42" s="8" t="n"/>
      <c r="I42" s="15">
        <f>IFERROR(VLOOKUP(H42,Listas!$DK$2:$DL$250,2,FALSE),"")</f>
        <v/>
      </c>
      <c r="J42" s="14" t="n"/>
      <c r="K42" s="14" t="n"/>
      <c r="L42" s="16" t="n"/>
      <c r="M42" s="16" t="n"/>
      <c r="N42" s="8" t="n"/>
      <c r="P42" s="17">
        <f>IF(NOT(OR(A42&lt;&gt;"",B42&lt;&gt;"",C42&lt;&gt;"",D42&lt;&gt;"",F42&lt;&gt;"",G42&lt;&gt;"",H42&lt;&gt;"",J42&lt;&gt;"",K42&lt;&gt;"",L42&lt;&gt;"",M42&lt;&gt;"",N42&lt;&gt;"")),"",IF(NOT(AND(OR(B42="",COUNTIF('2. Proyectos'!$A$5:$A$54,B42)&gt;0),OR(C42="",COUNTIF(Listas!$CJ$2:$CJ$12,C42)&gt;0),OR(D42="",AND(ISNUMBER(D42),D42&gt;0)),OR(F42="",AND(ISNUMBER(F42),F42&gt;=2018,F42&lt;=2025)),OR(G42="",AND(ISNUMBER(G42),G42&gt;=1,G42&lt;=12)),OR(H42="",COUNTIF(Listas!$H$2:$H$250,H42)&gt;0),OR(J42="",AND(ISNUMBER(J42),J42&gt;0)),OR(K42="",AND(ISNUMBER(K42),K42&gt;0)),OR(L42="",AND(ISNUMBER(L42),L42&gt;=0)),OR(M42="",COUNTIF(Listas!$BC$2:$BC$3,M42)&gt;0))),"Dato inválido",IF(NOT(AND(A42&lt;&gt;"",B42&lt;&gt;"",F42&lt;&gt;"",G42&lt;&gt;"",H42&lt;&gt;"",J42&lt;&gt;"")),"Incompleta","OK")))</f>
        <v/>
      </c>
    </row>
    <row r="43">
      <c r="A43" s="6" t="n"/>
      <c r="B43" s="6" t="n"/>
      <c r="C43" s="6" t="n"/>
      <c r="D43" s="19" t="n"/>
      <c r="E43" s="15">
        <f>IF(D43="","",IF(D43&lt;1,"N1",IF(D43&lt;30,"N2",IF(D43&lt;57.5,"N3","N4"))))</f>
        <v/>
      </c>
      <c r="F43" s="18" t="n"/>
      <c r="G43" s="18" t="n"/>
      <c r="H43" s="6" t="n"/>
      <c r="I43" s="15">
        <f>IFERROR(VLOOKUP(H43,Listas!$DK$2:$DL$250,2,FALSE),"")</f>
        <v/>
      </c>
      <c r="J43" s="19" t="n"/>
      <c r="K43" s="19" t="n"/>
      <c r="L43" s="20" t="n"/>
      <c r="M43" s="20" t="n"/>
      <c r="N43" s="6" t="n"/>
      <c r="P43" s="17">
        <f>IF(NOT(OR(A43&lt;&gt;"",B43&lt;&gt;"",C43&lt;&gt;"",D43&lt;&gt;"",F43&lt;&gt;"",G43&lt;&gt;"",H43&lt;&gt;"",J43&lt;&gt;"",K43&lt;&gt;"",L43&lt;&gt;"",M43&lt;&gt;"",N43&lt;&gt;"")),"",IF(NOT(AND(OR(B43="",COUNTIF('2. Proyectos'!$A$5:$A$54,B43)&gt;0),OR(C43="",COUNTIF(Listas!$CJ$2:$CJ$12,C43)&gt;0),OR(D43="",AND(ISNUMBER(D43),D43&gt;0)),OR(F43="",AND(ISNUMBER(F43),F43&gt;=2018,F43&lt;=2025)),OR(G43="",AND(ISNUMBER(G43),G43&gt;=1,G43&lt;=12)),OR(H43="",COUNTIF(Listas!$H$2:$H$250,H43)&gt;0),OR(J43="",AND(ISNUMBER(J43),J43&gt;0)),OR(K43="",AND(ISNUMBER(K43),K43&gt;0)),OR(L43="",AND(ISNUMBER(L43),L43&gt;=0)),OR(M43="",COUNTIF(Listas!$BC$2:$BC$3,M43)&gt;0))),"Dato inválido",IF(NOT(AND(A43&lt;&gt;"",B43&lt;&gt;"",F43&lt;&gt;"",G43&lt;&gt;"",H43&lt;&gt;"",J43&lt;&gt;"")),"Incompleta","OK")))</f>
        <v/>
      </c>
    </row>
    <row r="44">
      <c r="A44" s="8" t="n"/>
      <c r="B44" s="8" t="n"/>
      <c r="C44" s="8" t="n"/>
      <c r="D44" s="14" t="n"/>
      <c r="E44" s="15">
        <f>IF(D44="","",IF(D44&lt;1,"N1",IF(D44&lt;30,"N2",IF(D44&lt;57.5,"N3","N4"))))</f>
        <v/>
      </c>
      <c r="F44" s="13" t="n"/>
      <c r="G44" s="13" t="n"/>
      <c r="H44" s="8" t="n"/>
      <c r="I44" s="15">
        <f>IFERROR(VLOOKUP(H44,Listas!$DK$2:$DL$250,2,FALSE),"")</f>
        <v/>
      </c>
      <c r="J44" s="14" t="n"/>
      <c r="K44" s="14" t="n"/>
      <c r="L44" s="16" t="n"/>
      <c r="M44" s="16" t="n"/>
      <c r="N44" s="8" t="n"/>
      <c r="P44" s="17">
        <f>IF(NOT(OR(A44&lt;&gt;"",B44&lt;&gt;"",C44&lt;&gt;"",D44&lt;&gt;"",F44&lt;&gt;"",G44&lt;&gt;"",H44&lt;&gt;"",J44&lt;&gt;"",K44&lt;&gt;"",L44&lt;&gt;"",M44&lt;&gt;"",N44&lt;&gt;"")),"",IF(NOT(AND(OR(B44="",COUNTIF('2. Proyectos'!$A$5:$A$54,B44)&gt;0),OR(C44="",COUNTIF(Listas!$CJ$2:$CJ$12,C44)&gt;0),OR(D44="",AND(ISNUMBER(D44),D44&gt;0)),OR(F44="",AND(ISNUMBER(F44),F44&gt;=2018,F44&lt;=2025)),OR(G44="",AND(ISNUMBER(G44),G44&gt;=1,G44&lt;=12)),OR(H44="",COUNTIF(Listas!$H$2:$H$250,H44)&gt;0),OR(J44="",AND(ISNUMBER(J44),J44&gt;0)),OR(K44="",AND(ISNUMBER(K44),K44&gt;0)),OR(L44="",AND(ISNUMBER(L44),L44&gt;=0)),OR(M44="",COUNTIF(Listas!$BC$2:$BC$3,M44)&gt;0))),"Dato inválido",IF(NOT(AND(A44&lt;&gt;"",B44&lt;&gt;"",F44&lt;&gt;"",G44&lt;&gt;"",H44&lt;&gt;"",J44&lt;&gt;"")),"Incompleta","OK")))</f>
        <v/>
      </c>
    </row>
    <row r="45">
      <c r="A45" s="6" t="n"/>
      <c r="B45" s="6" t="n"/>
      <c r="C45" s="6" t="n"/>
      <c r="D45" s="19" t="n"/>
      <c r="E45" s="15">
        <f>IF(D45="","",IF(D45&lt;1,"N1",IF(D45&lt;30,"N2",IF(D45&lt;57.5,"N3","N4"))))</f>
        <v/>
      </c>
      <c r="F45" s="18" t="n"/>
      <c r="G45" s="18" t="n"/>
      <c r="H45" s="6" t="n"/>
      <c r="I45" s="15">
        <f>IFERROR(VLOOKUP(H45,Listas!$DK$2:$DL$250,2,FALSE),"")</f>
        <v/>
      </c>
      <c r="J45" s="19" t="n"/>
      <c r="K45" s="19" t="n"/>
      <c r="L45" s="20" t="n"/>
      <c r="M45" s="20" t="n"/>
      <c r="N45" s="6" t="n"/>
      <c r="P45" s="17">
        <f>IF(NOT(OR(A45&lt;&gt;"",B45&lt;&gt;"",C45&lt;&gt;"",D45&lt;&gt;"",F45&lt;&gt;"",G45&lt;&gt;"",H45&lt;&gt;"",J45&lt;&gt;"",K45&lt;&gt;"",L45&lt;&gt;"",M45&lt;&gt;"",N45&lt;&gt;"")),"",IF(NOT(AND(OR(B45="",COUNTIF('2. Proyectos'!$A$5:$A$54,B45)&gt;0),OR(C45="",COUNTIF(Listas!$CJ$2:$CJ$12,C45)&gt;0),OR(D45="",AND(ISNUMBER(D45),D45&gt;0)),OR(F45="",AND(ISNUMBER(F45),F45&gt;=2018,F45&lt;=2025)),OR(G45="",AND(ISNUMBER(G45),G45&gt;=1,G45&lt;=12)),OR(H45="",COUNTIF(Listas!$H$2:$H$250,H45)&gt;0),OR(J45="",AND(ISNUMBER(J45),J45&gt;0)),OR(K45="",AND(ISNUMBER(K45),K45&gt;0)),OR(L45="",AND(ISNUMBER(L45),L45&gt;=0)),OR(M45="",COUNTIF(Listas!$BC$2:$BC$3,M45)&gt;0))),"Dato inválido",IF(NOT(AND(A45&lt;&gt;"",B45&lt;&gt;"",F45&lt;&gt;"",G45&lt;&gt;"",H45&lt;&gt;"",J45&lt;&gt;"")),"Incompleta","OK")))</f>
        <v/>
      </c>
    </row>
    <row r="46">
      <c r="A46" s="8" t="n"/>
      <c r="B46" s="8" t="n"/>
      <c r="C46" s="8" t="n"/>
      <c r="D46" s="14" t="n"/>
      <c r="E46" s="15">
        <f>IF(D46="","",IF(D46&lt;1,"N1",IF(D46&lt;30,"N2",IF(D46&lt;57.5,"N3","N4"))))</f>
        <v/>
      </c>
      <c r="F46" s="13" t="n"/>
      <c r="G46" s="13" t="n"/>
      <c r="H46" s="8" t="n"/>
      <c r="I46" s="15">
        <f>IFERROR(VLOOKUP(H46,Listas!$DK$2:$DL$250,2,FALSE),"")</f>
        <v/>
      </c>
      <c r="J46" s="14" t="n"/>
      <c r="K46" s="14" t="n"/>
      <c r="L46" s="16" t="n"/>
      <c r="M46" s="16" t="n"/>
      <c r="N46" s="8" t="n"/>
      <c r="P46" s="17">
        <f>IF(NOT(OR(A46&lt;&gt;"",B46&lt;&gt;"",C46&lt;&gt;"",D46&lt;&gt;"",F46&lt;&gt;"",G46&lt;&gt;"",H46&lt;&gt;"",J46&lt;&gt;"",K46&lt;&gt;"",L46&lt;&gt;"",M46&lt;&gt;"",N46&lt;&gt;"")),"",IF(NOT(AND(OR(B46="",COUNTIF('2. Proyectos'!$A$5:$A$54,B46)&gt;0),OR(C46="",COUNTIF(Listas!$CJ$2:$CJ$12,C46)&gt;0),OR(D46="",AND(ISNUMBER(D46),D46&gt;0)),OR(F46="",AND(ISNUMBER(F46),F46&gt;=2018,F46&lt;=2025)),OR(G46="",AND(ISNUMBER(G46),G46&gt;=1,G46&lt;=12)),OR(H46="",COUNTIF(Listas!$H$2:$H$250,H46)&gt;0),OR(J46="",AND(ISNUMBER(J46),J46&gt;0)),OR(K46="",AND(ISNUMBER(K46),K46&gt;0)),OR(L46="",AND(ISNUMBER(L46),L46&gt;=0)),OR(M46="",COUNTIF(Listas!$BC$2:$BC$3,M46)&gt;0))),"Dato inválido",IF(NOT(AND(A46&lt;&gt;"",B46&lt;&gt;"",F46&lt;&gt;"",G46&lt;&gt;"",H46&lt;&gt;"",J46&lt;&gt;"")),"Incompleta","OK")))</f>
        <v/>
      </c>
    </row>
    <row r="47">
      <c r="A47" s="6" t="n"/>
      <c r="B47" s="6" t="n"/>
      <c r="C47" s="6" t="n"/>
      <c r="D47" s="19" t="n"/>
      <c r="E47" s="15">
        <f>IF(D47="","",IF(D47&lt;1,"N1",IF(D47&lt;30,"N2",IF(D47&lt;57.5,"N3","N4"))))</f>
        <v/>
      </c>
      <c r="F47" s="18" t="n"/>
      <c r="G47" s="18" t="n"/>
      <c r="H47" s="6" t="n"/>
      <c r="I47" s="15">
        <f>IFERROR(VLOOKUP(H47,Listas!$DK$2:$DL$250,2,FALSE),"")</f>
        <v/>
      </c>
      <c r="J47" s="19" t="n"/>
      <c r="K47" s="19" t="n"/>
      <c r="L47" s="20" t="n"/>
      <c r="M47" s="20" t="n"/>
      <c r="N47" s="6" t="n"/>
      <c r="P47" s="17">
        <f>IF(NOT(OR(A47&lt;&gt;"",B47&lt;&gt;"",C47&lt;&gt;"",D47&lt;&gt;"",F47&lt;&gt;"",G47&lt;&gt;"",H47&lt;&gt;"",J47&lt;&gt;"",K47&lt;&gt;"",L47&lt;&gt;"",M47&lt;&gt;"",N47&lt;&gt;"")),"",IF(NOT(AND(OR(B47="",COUNTIF('2. Proyectos'!$A$5:$A$54,B47)&gt;0),OR(C47="",COUNTIF(Listas!$CJ$2:$CJ$12,C47)&gt;0),OR(D47="",AND(ISNUMBER(D47),D47&gt;0)),OR(F47="",AND(ISNUMBER(F47),F47&gt;=2018,F47&lt;=2025)),OR(G47="",AND(ISNUMBER(G47),G47&gt;=1,G47&lt;=12)),OR(H47="",COUNTIF(Listas!$H$2:$H$250,H47)&gt;0),OR(J47="",AND(ISNUMBER(J47),J47&gt;0)),OR(K47="",AND(ISNUMBER(K47),K47&gt;0)),OR(L47="",AND(ISNUMBER(L47),L47&gt;=0)),OR(M47="",COUNTIF(Listas!$BC$2:$BC$3,M47)&gt;0))),"Dato inválido",IF(NOT(AND(A47&lt;&gt;"",B47&lt;&gt;"",F47&lt;&gt;"",G47&lt;&gt;"",H47&lt;&gt;"",J47&lt;&gt;"")),"Incompleta","OK")))</f>
        <v/>
      </c>
    </row>
    <row r="48">
      <c r="A48" s="8" t="n"/>
      <c r="B48" s="8" t="n"/>
      <c r="C48" s="8" t="n"/>
      <c r="D48" s="14" t="n"/>
      <c r="E48" s="15">
        <f>IF(D48="","",IF(D48&lt;1,"N1",IF(D48&lt;30,"N2",IF(D48&lt;57.5,"N3","N4"))))</f>
        <v/>
      </c>
      <c r="F48" s="13" t="n"/>
      <c r="G48" s="13" t="n"/>
      <c r="H48" s="8" t="n"/>
      <c r="I48" s="15">
        <f>IFERROR(VLOOKUP(H48,Listas!$DK$2:$DL$250,2,FALSE),"")</f>
        <v/>
      </c>
      <c r="J48" s="14" t="n"/>
      <c r="K48" s="14" t="n"/>
      <c r="L48" s="16" t="n"/>
      <c r="M48" s="16" t="n"/>
      <c r="N48" s="8" t="n"/>
      <c r="P48" s="17">
        <f>IF(NOT(OR(A48&lt;&gt;"",B48&lt;&gt;"",C48&lt;&gt;"",D48&lt;&gt;"",F48&lt;&gt;"",G48&lt;&gt;"",H48&lt;&gt;"",J48&lt;&gt;"",K48&lt;&gt;"",L48&lt;&gt;"",M48&lt;&gt;"",N48&lt;&gt;"")),"",IF(NOT(AND(OR(B48="",COUNTIF('2. Proyectos'!$A$5:$A$54,B48)&gt;0),OR(C48="",COUNTIF(Listas!$CJ$2:$CJ$12,C48)&gt;0),OR(D48="",AND(ISNUMBER(D48),D48&gt;0)),OR(F48="",AND(ISNUMBER(F48),F48&gt;=2018,F48&lt;=2025)),OR(G48="",AND(ISNUMBER(G48),G48&gt;=1,G48&lt;=12)),OR(H48="",COUNTIF(Listas!$H$2:$H$250,H48)&gt;0),OR(J48="",AND(ISNUMBER(J48),J48&gt;0)),OR(K48="",AND(ISNUMBER(K48),K48&gt;0)),OR(L48="",AND(ISNUMBER(L48),L48&gt;=0)),OR(M48="",COUNTIF(Listas!$BC$2:$BC$3,M48)&gt;0))),"Dato inválido",IF(NOT(AND(A48&lt;&gt;"",B48&lt;&gt;"",F48&lt;&gt;"",G48&lt;&gt;"",H48&lt;&gt;"",J48&lt;&gt;"")),"Incompleta","OK")))</f>
        <v/>
      </c>
    </row>
    <row r="49">
      <c r="A49" s="6" t="n"/>
      <c r="B49" s="6" t="n"/>
      <c r="C49" s="6" t="n"/>
      <c r="D49" s="19" t="n"/>
      <c r="E49" s="15">
        <f>IF(D49="","",IF(D49&lt;1,"N1",IF(D49&lt;30,"N2",IF(D49&lt;57.5,"N3","N4"))))</f>
        <v/>
      </c>
      <c r="F49" s="18" t="n"/>
      <c r="G49" s="18" t="n"/>
      <c r="H49" s="6" t="n"/>
      <c r="I49" s="15">
        <f>IFERROR(VLOOKUP(H49,Listas!$DK$2:$DL$250,2,FALSE),"")</f>
        <v/>
      </c>
      <c r="J49" s="19" t="n"/>
      <c r="K49" s="19" t="n"/>
      <c r="L49" s="20" t="n"/>
      <c r="M49" s="20" t="n"/>
      <c r="N49" s="6" t="n"/>
      <c r="P49" s="17">
        <f>IF(NOT(OR(A49&lt;&gt;"",B49&lt;&gt;"",C49&lt;&gt;"",D49&lt;&gt;"",F49&lt;&gt;"",G49&lt;&gt;"",H49&lt;&gt;"",J49&lt;&gt;"",K49&lt;&gt;"",L49&lt;&gt;"",M49&lt;&gt;"",N49&lt;&gt;"")),"",IF(NOT(AND(OR(B49="",COUNTIF('2. Proyectos'!$A$5:$A$54,B49)&gt;0),OR(C49="",COUNTIF(Listas!$CJ$2:$CJ$12,C49)&gt;0),OR(D49="",AND(ISNUMBER(D49),D49&gt;0)),OR(F49="",AND(ISNUMBER(F49),F49&gt;=2018,F49&lt;=2025)),OR(G49="",AND(ISNUMBER(G49),G49&gt;=1,G49&lt;=12)),OR(H49="",COUNTIF(Listas!$H$2:$H$250,H49)&gt;0),OR(J49="",AND(ISNUMBER(J49),J49&gt;0)),OR(K49="",AND(ISNUMBER(K49),K49&gt;0)),OR(L49="",AND(ISNUMBER(L49),L49&gt;=0)),OR(M49="",COUNTIF(Listas!$BC$2:$BC$3,M49)&gt;0))),"Dato inválido",IF(NOT(AND(A49&lt;&gt;"",B49&lt;&gt;"",F49&lt;&gt;"",G49&lt;&gt;"",H49&lt;&gt;"",J49&lt;&gt;"")),"Incompleta","OK")))</f>
        <v/>
      </c>
    </row>
    <row r="50">
      <c r="A50" s="8" t="n"/>
      <c r="B50" s="8" t="n"/>
      <c r="C50" s="8" t="n"/>
      <c r="D50" s="14" t="n"/>
      <c r="E50" s="15">
        <f>IF(D50="","",IF(D50&lt;1,"N1",IF(D50&lt;30,"N2",IF(D50&lt;57.5,"N3","N4"))))</f>
        <v/>
      </c>
      <c r="F50" s="13" t="n"/>
      <c r="G50" s="13" t="n"/>
      <c r="H50" s="8" t="n"/>
      <c r="I50" s="15">
        <f>IFERROR(VLOOKUP(H50,Listas!$DK$2:$DL$250,2,FALSE),"")</f>
        <v/>
      </c>
      <c r="J50" s="14" t="n"/>
      <c r="K50" s="14" t="n"/>
      <c r="L50" s="16" t="n"/>
      <c r="M50" s="16" t="n"/>
      <c r="N50" s="8" t="n"/>
      <c r="P50" s="17">
        <f>IF(NOT(OR(A50&lt;&gt;"",B50&lt;&gt;"",C50&lt;&gt;"",D50&lt;&gt;"",F50&lt;&gt;"",G50&lt;&gt;"",H50&lt;&gt;"",J50&lt;&gt;"",K50&lt;&gt;"",L50&lt;&gt;"",M50&lt;&gt;"",N50&lt;&gt;"")),"",IF(NOT(AND(OR(B50="",COUNTIF('2. Proyectos'!$A$5:$A$54,B50)&gt;0),OR(C50="",COUNTIF(Listas!$CJ$2:$CJ$12,C50)&gt;0),OR(D50="",AND(ISNUMBER(D50),D50&gt;0)),OR(F50="",AND(ISNUMBER(F50),F50&gt;=2018,F50&lt;=2025)),OR(G50="",AND(ISNUMBER(G50),G50&gt;=1,G50&lt;=12)),OR(H50="",COUNTIF(Listas!$H$2:$H$250,H50)&gt;0),OR(J50="",AND(ISNUMBER(J50),J50&gt;0)),OR(K50="",AND(ISNUMBER(K50),K50&gt;0)),OR(L50="",AND(ISNUMBER(L50),L50&gt;=0)),OR(M50="",COUNTIF(Listas!$BC$2:$BC$3,M50)&gt;0))),"Dato inválido",IF(NOT(AND(A50&lt;&gt;"",B50&lt;&gt;"",F50&lt;&gt;"",G50&lt;&gt;"",H50&lt;&gt;"",J50&lt;&gt;"")),"Incompleta","OK")))</f>
        <v/>
      </c>
    </row>
    <row r="51">
      <c r="A51" s="6" t="n"/>
      <c r="B51" s="6" t="n"/>
      <c r="C51" s="6" t="n"/>
      <c r="D51" s="19" t="n"/>
      <c r="E51" s="15">
        <f>IF(D51="","",IF(D51&lt;1,"N1",IF(D51&lt;30,"N2",IF(D51&lt;57.5,"N3","N4"))))</f>
        <v/>
      </c>
      <c r="F51" s="18" t="n"/>
      <c r="G51" s="18" t="n"/>
      <c r="H51" s="6" t="n"/>
      <c r="I51" s="15">
        <f>IFERROR(VLOOKUP(H51,Listas!$DK$2:$DL$250,2,FALSE),"")</f>
        <v/>
      </c>
      <c r="J51" s="19" t="n"/>
      <c r="K51" s="19" t="n"/>
      <c r="L51" s="20" t="n"/>
      <c r="M51" s="20" t="n"/>
      <c r="N51" s="6" t="n"/>
      <c r="P51" s="17">
        <f>IF(NOT(OR(A51&lt;&gt;"",B51&lt;&gt;"",C51&lt;&gt;"",D51&lt;&gt;"",F51&lt;&gt;"",G51&lt;&gt;"",H51&lt;&gt;"",J51&lt;&gt;"",K51&lt;&gt;"",L51&lt;&gt;"",M51&lt;&gt;"",N51&lt;&gt;"")),"",IF(NOT(AND(OR(B51="",COUNTIF('2. Proyectos'!$A$5:$A$54,B51)&gt;0),OR(C51="",COUNTIF(Listas!$CJ$2:$CJ$12,C51)&gt;0),OR(D51="",AND(ISNUMBER(D51),D51&gt;0)),OR(F51="",AND(ISNUMBER(F51),F51&gt;=2018,F51&lt;=2025)),OR(G51="",AND(ISNUMBER(G51),G51&gt;=1,G51&lt;=12)),OR(H51="",COUNTIF(Listas!$H$2:$H$250,H51)&gt;0),OR(J51="",AND(ISNUMBER(J51),J51&gt;0)),OR(K51="",AND(ISNUMBER(K51),K51&gt;0)),OR(L51="",AND(ISNUMBER(L51),L51&gt;=0)),OR(M51="",COUNTIF(Listas!$BC$2:$BC$3,M51)&gt;0))),"Dato inválido",IF(NOT(AND(A51&lt;&gt;"",B51&lt;&gt;"",F51&lt;&gt;"",G51&lt;&gt;"",H51&lt;&gt;"",J51&lt;&gt;"")),"Incompleta","OK")))</f>
        <v/>
      </c>
    </row>
    <row r="52">
      <c r="A52" s="8" t="n"/>
      <c r="B52" s="8" t="n"/>
      <c r="C52" s="8" t="n"/>
      <c r="D52" s="14" t="n"/>
      <c r="E52" s="15">
        <f>IF(D52="","",IF(D52&lt;1,"N1",IF(D52&lt;30,"N2",IF(D52&lt;57.5,"N3","N4"))))</f>
        <v/>
      </c>
      <c r="F52" s="13" t="n"/>
      <c r="G52" s="13" t="n"/>
      <c r="H52" s="8" t="n"/>
      <c r="I52" s="15">
        <f>IFERROR(VLOOKUP(H52,Listas!$DK$2:$DL$250,2,FALSE),"")</f>
        <v/>
      </c>
      <c r="J52" s="14" t="n"/>
      <c r="K52" s="14" t="n"/>
      <c r="L52" s="16" t="n"/>
      <c r="M52" s="16" t="n"/>
      <c r="N52" s="8" t="n"/>
      <c r="P52" s="17">
        <f>IF(NOT(OR(A52&lt;&gt;"",B52&lt;&gt;"",C52&lt;&gt;"",D52&lt;&gt;"",F52&lt;&gt;"",G52&lt;&gt;"",H52&lt;&gt;"",J52&lt;&gt;"",K52&lt;&gt;"",L52&lt;&gt;"",M52&lt;&gt;"",N52&lt;&gt;"")),"",IF(NOT(AND(OR(B52="",COUNTIF('2. Proyectos'!$A$5:$A$54,B52)&gt;0),OR(C52="",COUNTIF(Listas!$CJ$2:$CJ$12,C52)&gt;0),OR(D52="",AND(ISNUMBER(D52),D52&gt;0)),OR(F52="",AND(ISNUMBER(F52),F52&gt;=2018,F52&lt;=2025)),OR(G52="",AND(ISNUMBER(G52),G52&gt;=1,G52&lt;=12)),OR(H52="",COUNTIF(Listas!$H$2:$H$250,H52)&gt;0),OR(J52="",AND(ISNUMBER(J52),J52&gt;0)),OR(K52="",AND(ISNUMBER(K52),K52&gt;0)),OR(L52="",AND(ISNUMBER(L52),L52&gt;=0)),OR(M52="",COUNTIF(Listas!$BC$2:$BC$3,M52)&gt;0))),"Dato inválido",IF(NOT(AND(A52&lt;&gt;"",B52&lt;&gt;"",F52&lt;&gt;"",G52&lt;&gt;"",H52&lt;&gt;"",J52&lt;&gt;"")),"Incompleta","OK")))</f>
        <v/>
      </c>
    </row>
    <row r="53">
      <c r="A53" s="6" t="n"/>
      <c r="B53" s="6" t="n"/>
      <c r="C53" s="6" t="n"/>
      <c r="D53" s="19" t="n"/>
      <c r="E53" s="15">
        <f>IF(D53="","",IF(D53&lt;1,"N1",IF(D53&lt;30,"N2",IF(D53&lt;57.5,"N3","N4"))))</f>
        <v/>
      </c>
      <c r="F53" s="18" t="n"/>
      <c r="G53" s="18" t="n"/>
      <c r="H53" s="6" t="n"/>
      <c r="I53" s="15">
        <f>IFERROR(VLOOKUP(H53,Listas!$DK$2:$DL$250,2,FALSE),"")</f>
        <v/>
      </c>
      <c r="J53" s="19" t="n"/>
      <c r="K53" s="19" t="n"/>
      <c r="L53" s="20" t="n"/>
      <c r="M53" s="20" t="n"/>
      <c r="N53" s="6" t="n"/>
      <c r="P53" s="17">
        <f>IF(NOT(OR(A53&lt;&gt;"",B53&lt;&gt;"",C53&lt;&gt;"",D53&lt;&gt;"",F53&lt;&gt;"",G53&lt;&gt;"",H53&lt;&gt;"",J53&lt;&gt;"",K53&lt;&gt;"",L53&lt;&gt;"",M53&lt;&gt;"",N53&lt;&gt;"")),"",IF(NOT(AND(OR(B53="",COUNTIF('2. Proyectos'!$A$5:$A$54,B53)&gt;0),OR(C53="",COUNTIF(Listas!$CJ$2:$CJ$12,C53)&gt;0),OR(D53="",AND(ISNUMBER(D53),D53&gt;0)),OR(F53="",AND(ISNUMBER(F53),F53&gt;=2018,F53&lt;=2025)),OR(G53="",AND(ISNUMBER(G53),G53&gt;=1,G53&lt;=12)),OR(H53="",COUNTIF(Listas!$H$2:$H$250,H53)&gt;0),OR(J53="",AND(ISNUMBER(J53),J53&gt;0)),OR(K53="",AND(ISNUMBER(K53),K53&gt;0)),OR(L53="",AND(ISNUMBER(L53),L53&gt;=0)),OR(M53="",COUNTIF(Listas!$BC$2:$BC$3,M53)&gt;0))),"Dato inválido",IF(NOT(AND(A53&lt;&gt;"",B53&lt;&gt;"",F53&lt;&gt;"",G53&lt;&gt;"",H53&lt;&gt;"",J53&lt;&gt;"")),"Incompleta","OK")))</f>
        <v/>
      </c>
    </row>
    <row r="54">
      <c r="A54" s="8" t="n"/>
      <c r="B54" s="8" t="n"/>
      <c r="C54" s="8" t="n"/>
      <c r="D54" s="14" t="n"/>
      <c r="E54" s="15">
        <f>IF(D54="","",IF(D54&lt;1,"N1",IF(D54&lt;30,"N2",IF(D54&lt;57.5,"N3","N4"))))</f>
        <v/>
      </c>
      <c r="F54" s="13" t="n"/>
      <c r="G54" s="13" t="n"/>
      <c r="H54" s="8" t="n"/>
      <c r="I54" s="15">
        <f>IFERROR(VLOOKUP(H54,Listas!$DK$2:$DL$250,2,FALSE),"")</f>
        <v/>
      </c>
      <c r="J54" s="14" t="n"/>
      <c r="K54" s="14" t="n"/>
      <c r="L54" s="16" t="n"/>
      <c r="M54" s="16" t="n"/>
      <c r="N54" s="8" t="n"/>
      <c r="P54" s="17">
        <f>IF(NOT(OR(A54&lt;&gt;"",B54&lt;&gt;"",C54&lt;&gt;"",D54&lt;&gt;"",F54&lt;&gt;"",G54&lt;&gt;"",H54&lt;&gt;"",J54&lt;&gt;"",K54&lt;&gt;"",L54&lt;&gt;"",M54&lt;&gt;"",N54&lt;&gt;"")),"",IF(NOT(AND(OR(B54="",COUNTIF('2. Proyectos'!$A$5:$A$54,B54)&gt;0),OR(C54="",COUNTIF(Listas!$CJ$2:$CJ$12,C54)&gt;0),OR(D54="",AND(ISNUMBER(D54),D54&gt;0)),OR(F54="",AND(ISNUMBER(F54),F54&gt;=2018,F54&lt;=2025)),OR(G54="",AND(ISNUMBER(G54),G54&gt;=1,G54&lt;=12)),OR(H54="",COUNTIF(Listas!$H$2:$H$250,H54)&gt;0),OR(J54="",AND(ISNUMBER(J54),J54&gt;0)),OR(K54="",AND(ISNUMBER(K54),K54&gt;0)),OR(L54="",AND(ISNUMBER(L54),L54&gt;=0)),OR(M54="",COUNTIF(Listas!$BC$2:$BC$3,M54)&gt;0))),"Dato inválido",IF(NOT(AND(A54&lt;&gt;"",B54&lt;&gt;"",F54&lt;&gt;"",G54&lt;&gt;"",H54&lt;&gt;"",J54&lt;&gt;"")),"Incompleta","OK")))</f>
        <v/>
      </c>
    </row>
    <row r="55">
      <c r="A55" s="6" t="n"/>
      <c r="B55" s="6" t="n"/>
      <c r="C55" s="6" t="n"/>
      <c r="D55" s="19" t="n"/>
      <c r="E55" s="15">
        <f>IF(D55="","",IF(D55&lt;1,"N1",IF(D55&lt;30,"N2",IF(D55&lt;57.5,"N3","N4"))))</f>
        <v/>
      </c>
      <c r="F55" s="18" t="n"/>
      <c r="G55" s="18" t="n"/>
      <c r="H55" s="6" t="n"/>
      <c r="I55" s="15">
        <f>IFERROR(VLOOKUP(H55,Listas!$DK$2:$DL$250,2,FALSE),"")</f>
        <v/>
      </c>
      <c r="J55" s="19" t="n"/>
      <c r="K55" s="19" t="n"/>
      <c r="L55" s="20" t="n"/>
      <c r="M55" s="20" t="n"/>
      <c r="N55" s="6" t="n"/>
      <c r="P55" s="17">
        <f>IF(NOT(OR(A55&lt;&gt;"",B55&lt;&gt;"",C55&lt;&gt;"",D55&lt;&gt;"",F55&lt;&gt;"",G55&lt;&gt;"",H55&lt;&gt;"",J55&lt;&gt;"",K55&lt;&gt;"",L55&lt;&gt;"",M55&lt;&gt;"",N55&lt;&gt;"")),"",IF(NOT(AND(OR(B55="",COUNTIF('2. Proyectos'!$A$5:$A$54,B55)&gt;0),OR(C55="",COUNTIF(Listas!$CJ$2:$CJ$12,C55)&gt;0),OR(D55="",AND(ISNUMBER(D55),D55&gt;0)),OR(F55="",AND(ISNUMBER(F55),F55&gt;=2018,F55&lt;=2025)),OR(G55="",AND(ISNUMBER(G55),G55&gt;=1,G55&lt;=12)),OR(H55="",COUNTIF(Listas!$H$2:$H$250,H55)&gt;0),OR(J55="",AND(ISNUMBER(J55),J55&gt;0)),OR(K55="",AND(ISNUMBER(K55),K55&gt;0)),OR(L55="",AND(ISNUMBER(L55),L55&gt;=0)),OR(M55="",COUNTIF(Listas!$BC$2:$BC$3,M55)&gt;0))),"Dato inválido",IF(NOT(AND(A55&lt;&gt;"",B55&lt;&gt;"",F55&lt;&gt;"",G55&lt;&gt;"",H55&lt;&gt;"",J55&lt;&gt;"")),"Incompleta","OK")))</f>
        <v/>
      </c>
    </row>
    <row r="56">
      <c r="A56" s="8" t="n"/>
      <c r="B56" s="8" t="n"/>
      <c r="C56" s="8" t="n"/>
      <c r="D56" s="14" t="n"/>
      <c r="E56" s="15">
        <f>IF(D56="","",IF(D56&lt;1,"N1",IF(D56&lt;30,"N2",IF(D56&lt;57.5,"N3","N4"))))</f>
        <v/>
      </c>
      <c r="F56" s="13" t="n"/>
      <c r="G56" s="13" t="n"/>
      <c r="H56" s="8" t="n"/>
      <c r="I56" s="15">
        <f>IFERROR(VLOOKUP(H56,Listas!$DK$2:$DL$250,2,FALSE),"")</f>
        <v/>
      </c>
      <c r="J56" s="14" t="n"/>
      <c r="K56" s="14" t="n"/>
      <c r="L56" s="16" t="n"/>
      <c r="M56" s="16" t="n"/>
      <c r="N56" s="8" t="n"/>
      <c r="P56" s="17">
        <f>IF(NOT(OR(A56&lt;&gt;"",B56&lt;&gt;"",C56&lt;&gt;"",D56&lt;&gt;"",F56&lt;&gt;"",G56&lt;&gt;"",H56&lt;&gt;"",J56&lt;&gt;"",K56&lt;&gt;"",L56&lt;&gt;"",M56&lt;&gt;"",N56&lt;&gt;"")),"",IF(NOT(AND(OR(B56="",COUNTIF('2. Proyectos'!$A$5:$A$54,B56)&gt;0),OR(C56="",COUNTIF(Listas!$CJ$2:$CJ$12,C56)&gt;0),OR(D56="",AND(ISNUMBER(D56),D56&gt;0)),OR(F56="",AND(ISNUMBER(F56),F56&gt;=2018,F56&lt;=2025)),OR(G56="",AND(ISNUMBER(G56),G56&gt;=1,G56&lt;=12)),OR(H56="",COUNTIF(Listas!$H$2:$H$250,H56)&gt;0),OR(J56="",AND(ISNUMBER(J56),J56&gt;0)),OR(K56="",AND(ISNUMBER(K56),K56&gt;0)),OR(L56="",AND(ISNUMBER(L56),L56&gt;=0)),OR(M56="",COUNTIF(Listas!$BC$2:$BC$3,M56)&gt;0))),"Dato inválido",IF(NOT(AND(A56&lt;&gt;"",B56&lt;&gt;"",F56&lt;&gt;"",G56&lt;&gt;"",H56&lt;&gt;"",J56&lt;&gt;"")),"Incompleta","OK")))</f>
        <v/>
      </c>
    </row>
    <row r="57">
      <c r="A57" s="6" t="n"/>
      <c r="B57" s="6" t="n"/>
      <c r="C57" s="6" t="n"/>
      <c r="D57" s="19" t="n"/>
      <c r="E57" s="15">
        <f>IF(D57="","",IF(D57&lt;1,"N1",IF(D57&lt;30,"N2",IF(D57&lt;57.5,"N3","N4"))))</f>
        <v/>
      </c>
      <c r="F57" s="18" t="n"/>
      <c r="G57" s="18" t="n"/>
      <c r="H57" s="6" t="n"/>
      <c r="I57" s="15">
        <f>IFERROR(VLOOKUP(H57,Listas!$DK$2:$DL$250,2,FALSE),"")</f>
        <v/>
      </c>
      <c r="J57" s="19" t="n"/>
      <c r="K57" s="19" t="n"/>
      <c r="L57" s="20" t="n"/>
      <c r="M57" s="20" t="n"/>
      <c r="N57" s="6" t="n"/>
      <c r="P57" s="17">
        <f>IF(NOT(OR(A57&lt;&gt;"",B57&lt;&gt;"",C57&lt;&gt;"",D57&lt;&gt;"",F57&lt;&gt;"",G57&lt;&gt;"",H57&lt;&gt;"",J57&lt;&gt;"",K57&lt;&gt;"",L57&lt;&gt;"",M57&lt;&gt;"",N57&lt;&gt;"")),"",IF(NOT(AND(OR(B57="",COUNTIF('2. Proyectos'!$A$5:$A$54,B57)&gt;0),OR(C57="",COUNTIF(Listas!$CJ$2:$CJ$12,C57)&gt;0),OR(D57="",AND(ISNUMBER(D57),D57&gt;0)),OR(F57="",AND(ISNUMBER(F57),F57&gt;=2018,F57&lt;=2025)),OR(G57="",AND(ISNUMBER(G57),G57&gt;=1,G57&lt;=12)),OR(H57="",COUNTIF(Listas!$H$2:$H$250,H57)&gt;0),OR(J57="",AND(ISNUMBER(J57),J57&gt;0)),OR(K57="",AND(ISNUMBER(K57),K57&gt;0)),OR(L57="",AND(ISNUMBER(L57),L57&gt;=0)),OR(M57="",COUNTIF(Listas!$BC$2:$BC$3,M57)&gt;0))),"Dato inválido",IF(NOT(AND(A57&lt;&gt;"",B57&lt;&gt;"",F57&lt;&gt;"",G57&lt;&gt;"",H57&lt;&gt;"",J57&lt;&gt;"")),"Incompleta","OK")))</f>
        <v/>
      </c>
    </row>
    <row r="58">
      <c r="A58" s="8" t="n"/>
      <c r="B58" s="8" t="n"/>
      <c r="C58" s="8" t="n"/>
      <c r="D58" s="14" t="n"/>
      <c r="E58" s="15">
        <f>IF(D58="","",IF(D58&lt;1,"N1",IF(D58&lt;30,"N2",IF(D58&lt;57.5,"N3","N4"))))</f>
        <v/>
      </c>
      <c r="F58" s="13" t="n"/>
      <c r="G58" s="13" t="n"/>
      <c r="H58" s="8" t="n"/>
      <c r="I58" s="15">
        <f>IFERROR(VLOOKUP(H58,Listas!$DK$2:$DL$250,2,FALSE),"")</f>
        <v/>
      </c>
      <c r="J58" s="14" t="n"/>
      <c r="K58" s="14" t="n"/>
      <c r="L58" s="16" t="n"/>
      <c r="M58" s="16" t="n"/>
      <c r="N58" s="8" t="n"/>
      <c r="P58" s="17">
        <f>IF(NOT(OR(A58&lt;&gt;"",B58&lt;&gt;"",C58&lt;&gt;"",D58&lt;&gt;"",F58&lt;&gt;"",G58&lt;&gt;"",H58&lt;&gt;"",J58&lt;&gt;"",K58&lt;&gt;"",L58&lt;&gt;"",M58&lt;&gt;"",N58&lt;&gt;"")),"",IF(NOT(AND(OR(B58="",COUNTIF('2. Proyectos'!$A$5:$A$54,B58)&gt;0),OR(C58="",COUNTIF(Listas!$CJ$2:$CJ$12,C58)&gt;0),OR(D58="",AND(ISNUMBER(D58),D58&gt;0)),OR(F58="",AND(ISNUMBER(F58),F58&gt;=2018,F58&lt;=2025)),OR(G58="",AND(ISNUMBER(G58),G58&gt;=1,G58&lt;=12)),OR(H58="",COUNTIF(Listas!$H$2:$H$250,H58)&gt;0),OR(J58="",AND(ISNUMBER(J58),J58&gt;0)),OR(K58="",AND(ISNUMBER(K58),K58&gt;0)),OR(L58="",AND(ISNUMBER(L58),L58&gt;=0)),OR(M58="",COUNTIF(Listas!$BC$2:$BC$3,M58)&gt;0))),"Dato inválido",IF(NOT(AND(A58&lt;&gt;"",B58&lt;&gt;"",F58&lt;&gt;"",G58&lt;&gt;"",H58&lt;&gt;"",J58&lt;&gt;"")),"Incompleta","OK")))</f>
        <v/>
      </c>
    </row>
    <row r="59">
      <c r="A59" s="6" t="n"/>
      <c r="B59" s="6" t="n"/>
      <c r="C59" s="6" t="n"/>
      <c r="D59" s="19" t="n"/>
      <c r="E59" s="15">
        <f>IF(D59="","",IF(D59&lt;1,"N1",IF(D59&lt;30,"N2",IF(D59&lt;57.5,"N3","N4"))))</f>
        <v/>
      </c>
      <c r="F59" s="18" t="n"/>
      <c r="G59" s="18" t="n"/>
      <c r="H59" s="6" t="n"/>
      <c r="I59" s="15">
        <f>IFERROR(VLOOKUP(H59,Listas!$DK$2:$DL$250,2,FALSE),"")</f>
        <v/>
      </c>
      <c r="J59" s="19" t="n"/>
      <c r="K59" s="19" t="n"/>
      <c r="L59" s="20" t="n"/>
      <c r="M59" s="20" t="n"/>
      <c r="N59" s="6" t="n"/>
      <c r="P59" s="17">
        <f>IF(NOT(OR(A59&lt;&gt;"",B59&lt;&gt;"",C59&lt;&gt;"",D59&lt;&gt;"",F59&lt;&gt;"",G59&lt;&gt;"",H59&lt;&gt;"",J59&lt;&gt;"",K59&lt;&gt;"",L59&lt;&gt;"",M59&lt;&gt;"",N59&lt;&gt;"")),"",IF(NOT(AND(OR(B59="",COUNTIF('2. Proyectos'!$A$5:$A$54,B59)&gt;0),OR(C59="",COUNTIF(Listas!$CJ$2:$CJ$12,C59)&gt;0),OR(D59="",AND(ISNUMBER(D59),D59&gt;0)),OR(F59="",AND(ISNUMBER(F59),F59&gt;=2018,F59&lt;=2025)),OR(G59="",AND(ISNUMBER(G59),G59&gt;=1,G59&lt;=12)),OR(H59="",COUNTIF(Listas!$H$2:$H$250,H59)&gt;0),OR(J59="",AND(ISNUMBER(J59),J59&gt;0)),OR(K59="",AND(ISNUMBER(K59),K59&gt;0)),OR(L59="",AND(ISNUMBER(L59),L59&gt;=0)),OR(M59="",COUNTIF(Listas!$BC$2:$BC$3,M59)&gt;0))),"Dato inválido",IF(NOT(AND(A59&lt;&gt;"",B59&lt;&gt;"",F59&lt;&gt;"",G59&lt;&gt;"",H59&lt;&gt;"",J59&lt;&gt;"")),"Incompleta","OK")))</f>
        <v/>
      </c>
    </row>
    <row r="60">
      <c r="A60" s="8" t="n"/>
      <c r="B60" s="8" t="n"/>
      <c r="C60" s="8" t="n"/>
      <c r="D60" s="14" t="n"/>
      <c r="E60" s="15">
        <f>IF(D60="","",IF(D60&lt;1,"N1",IF(D60&lt;30,"N2",IF(D60&lt;57.5,"N3","N4"))))</f>
        <v/>
      </c>
      <c r="F60" s="13" t="n"/>
      <c r="G60" s="13" t="n"/>
      <c r="H60" s="8" t="n"/>
      <c r="I60" s="15">
        <f>IFERROR(VLOOKUP(H60,Listas!$DK$2:$DL$250,2,FALSE),"")</f>
        <v/>
      </c>
      <c r="J60" s="14" t="n"/>
      <c r="K60" s="14" t="n"/>
      <c r="L60" s="16" t="n"/>
      <c r="M60" s="16" t="n"/>
      <c r="N60" s="8" t="n"/>
      <c r="P60" s="17">
        <f>IF(NOT(OR(A60&lt;&gt;"",B60&lt;&gt;"",C60&lt;&gt;"",D60&lt;&gt;"",F60&lt;&gt;"",G60&lt;&gt;"",H60&lt;&gt;"",J60&lt;&gt;"",K60&lt;&gt;"",L60&lt;&gt;"",M60&lt;&gt;"",N60&lt;&gt;"")),"",IF(NOT(AND(OR(B60="",COUNTIF('2. Proyectos'!$A$5:$A$54,B60)&gt;0),OR(C60="",COUNTIF(Listas!$CJ$2:$CJ$12,C60)&gt;0),OR(D60="",AND(ISNUMBER(D60),D60&gt;0)),OR(F60="",AND(ISNUMBER(F60),F60&gt;=2018,F60&lt;=2025)),OR(G60="",AND(ISNUMBER(G60),G60&gt;=1,G60&lt;=12)),OR(H60="",COUNTIF(Listas!$H$2:$H$250,H60)&gt;0),OR(J60="",AND(ISNUMBER(J60),J60&gt;0)),OR(K60="",AND(ISNUMBER(K60),K60&gt;0)),OR(L60="",AND(ISNUMBER(L60),L60&gt;=0)),OR(M60="",COUNTIF(Listas!$BC$2:$BC$3,M60)&gt;0))),"Dato inválido",IF(NOT(AND(A60&lt;&gt;"",B60&lt;&gt;"",F60&lt;&gt;"",G60&lt;&gt;"",H60&lt;&gt;"",J60&lt;&gt;"")),"Incompleta","OK")))</f>
        <v/>
      </c>
    </row>
    <row r="61">
      <c r="A61" s="6" t="n"/>
      <c r="B61" s="6" t="n"/>
      <c r="C61" s="6" t="n"/>
      <c r="D61" s="19" t="n"/>
      <c r="E61" s="15">
        <f>IF(D61="","",IF(D61&lt;1,"N1",IF(D61&lt;30,"N2",IF(D61&lt;57.5,"N3","N4"))))</f>
        <v/>
      </c>
      <c r="F61" s="18" t="n"/>
      <c r="G61" s="18" t="n"/>
      <c r="H61" s="6" t="n"/>
      <c r="I61" s="15">
        <f>IFERROR(VLOOKUP(H61,Listas!$DK$2:$DL$250,2,FALSE),"")</f>
        <v/>
      </c>
      <c r="J61" s="19" t="n"/>
      <c r="K61" s="19" t="n"/>
      <c r="L61" s="20" t="n"/>
      <c r="M61" s="20" t="n"/>
      <c r="N61" s="6" t="n"/>
      <c r="P61" s="17">
        <f>IF(NOT(OR(A61&lt;&gt;"",B61&lt;&gt;"",C61&lt;&gt;"",D61&lt;&gt;"",F61&lt;&gt;"",G61&lt;&gt;"",H61&lt;&gt;"",J61&lt;&gt;"",K61&lt;&gt;"",L61&lt;&gt;"",M61&lt;&gt;"",N61&lt;&gt;"")),"",IF(NOT(AND(OR(B61="",COUNTIF('2. Proyectos'!$A$5:$A$54,B61)&gt;0),OR(C61="",COUNTIF(Listas!$CJ$2:$CJ$12,C61)&gt;0),OR(D61="",AND(ISNUMBER(D61),D61&gt;0)),OR(F61="",AND(ISNUMBER(F61),F61&gt;=2018,F61&lt;=2025)),OR(G61="",AND(ISNUMBER(G61),G61&gt;=1,G61&lt;=12)),OR(H61="",COUNTIF(Listas!$H$2:$H$250,H61)&gt;0),OR(J61="",AND(ISNUMBER(J61),J61&gt;0)),OR(K61="",AND(ISNUMBER(K61),K61&gt;0)),OR(L61="",AND(ISNUMBER(L61),L61&gt;=0)),OR(M61="",COUNTIF(Listas!$BC$2:$BC$3,M61)&gt;0))),"Dato inválido",IF(NOT(AND(A61&lt;&gt;"",B61&lt;&gt;"",F61&lt;&gt;"",G61&lt;&gt;"",H61&lt;&gt;"",J61&lt;&gt;"")),"Incompleta","OK")))</f>
        <v/>
      </c>
    </row>
    <row r="62">
      <c r="A62" s="8" t="n"/>
      <c r="B62" s="8" t="n"/>
      <c r="C62" s="8" t="n"/>
      <c r="D62" s="14" t="n"/>
      <c r="E62" s="15">
        <f>IF(D62="","",IF(D62&lt;1,"N1",IF(D62&lt;30,"N2",IF(D62&lt;57.5,"N3","N4"))))</f>
        <v/>
      </c>
      <c r="F62" s="13" t="n"/>
      <c r="G62" s="13" t="n"/>
      <c r="H62" s="8" t="n"/>
      <c r="I62" s="15">
        <f>IFERROR(VLOOKUP(H62,Listas!$DK$2:$DL$250,2,FALSE),"")</f>
        <v/>
      </c>
      <c r="J62" s="14" t="n"/>
      <c r="K62" s="14" t="n"/>
      <c r="L62" s="16" t="n"/>
      <c r="M62" s="16" t="n"/>
      <c r="N62" s="8" t="n"/>
      <c r="P62" s="17">
        <f>IF(NOT(OR(A62&lt;&gt;"",B62&lt;&gt;"",C62&lt;&gt;"",D62&lt;&gt;"",F62&lt;&gt;"",G62&lt;&gt;"",H62&lt;&gt;"",J62&lt;&gt;"",K62&lt;&gt;"",L62&lt;&gt;"",M62&lt;&gt;"",N62&lt;&gt;"")),"",IF(NOT(AND(OR(B62="",COUNTIF('2. Proyectos'!$A$5:$A$54,B62)&gt;0),OR(C62="",COUNTIF(Listas!$CJ$2:$CJ$12,C62)&gt;0),OR(D62="",AND(ISNUMBER(D62),D62&gt;0)),OR(F62="",AND(ISNUMBER(F62),F62&gt;=2018,F62&lt;=2025)),OR(G62="",AND(ISNUMBER(G62),G62&gt;=1,G62&lt;=12)),OR(H62="",COUNTIF(Listas!$H$2:$H$250,H62)&gt;0),OR(J62="",AND(ISNUMBER(J62),J62&gt;0)),OR(K62="",AND(ISNUMBER(K62),K62&gt;0)),OR(L62="",AND(ISNUMBER(L62),L62&gt;=0)),OR(M62="",COUNTIF(Listas!$BC$2:$BC$3,M62)&gt;0))),"Dato inválido",IF(NOT(AND(A62&lt;&gt;"",B62&lt;&gt;"",F62&lt;&gt;"",G62&lt;&gt;"",H62&lt;&gt;"",J62&lt;&gt;"")),"Incompleta","OK")))</f>
        <v/>
      </c>
    </row>
    <row r="63">
      <c r="A63" s="6" t="n"/>
      <c r="B63" s="6" t="n"/>
      <c r="C63" s="6" t="n"/>
      <c r="D63" s="19" t="n"/>
      <c r="E63" s="15">
        <f>IF(D63="","",IF(D63&lt;1,"N1",IF(D63&lt;30,"N2",IF(D63&lt;57.5,"N3","N4"))))</f>
        <v/>
      </c>
      <c r="F63" s="18" t="n"/>
      <c r="G63" s="18" t="n"/>
      <c r="H63" s="6" t="n"/>
      <c r="I63" s="15">
        <f>IFERROR(VLOOKUP(H63,Listas!$DK$2:$DL$250,2,FALSE),"")</f>
        <v/>
      </c>
      <c r="J63" s="19" t="n"/>
      <c r="K63" s="19" t="n"/>
      <c r="L63" s="20" t="n"/>
      <c r="M63" s="20" t="n"/>
      <c r="N63" s="6" t="n"/>
      <c r="P63" s="17">
        <f>IF(NOT(OR(A63&lt;&gt;"",B63&lt;&gt;"",C63&lt;&gt;"",D63&lt;&gt;"",F63&lt;&gt;"",G63&lt;&gt;"",H63&lt;&gt;"",J63&lt;&gt;"",K63&lt;&gt;"",L63&lt;&gt;"",M63&lt;&gt;"",N63&lt;&gt;"")),"",IF(NOT(AND(OR(B63="",COUNTIF('2. Proyectos'!$A$5:$A$54,B63)&gt;0),OR(C63="",COUNTIF(Listas!$CJ$2:$CJ$12,C63)&gt;0),OR(D63="",AND(ISNUMBER(D63),D63&gt;0)),OR(F63="",AND(ISNUMBER(F63),F63&gt;=2018,F63&lt;=2025)),OR(G63="",AND(ISNUMBER(G63),G63&gt;=1,G63&lt;=12)),OR(H63="",COUNTIF(Listas!$H$2:$H$250,H63)&gt;0),OR(J63="",AND(ISNUMBER(J63),J63&gt;0)),OR(K63="",AND(ISNUMBER(K63),K63&gt;0)),OR(L63="",AND(ISNUMBER(L63),L63&gt;=0)),OR(M63="",COUNTIF(Listas!$BC$2:$BC$3,M63)&gt;0))),"Dato inválido",IF(NOT(AND(A63&lt;&gt;"",B63&lt;&gt;"",F63&lt;&gt;"",G63&lt;&gt;"",H63&lt;&gt;"",J63&lt;&gt;"")),"Incompleta","OK")))</f>
        <v/>
      </c>
    </row>
    <row r="64">
      <c r="A64" s="8" t="n"/>
      <c r="B64" s="8" t="n"/>
      <c r="C64" s="8" t="n"/>
      <c r="D64" s="14" t="n"/>
      <c r="E64" s="15">
        <f>IF(D64="","",IF(D64&lt;1,"N1",IF(D64&lt;30,"N2",IF(D64&lt;57.5,"N3","N4"))))</f>
        <v/>
      </c>
      <c r="F64" s="13" t="n"/>
      <c r="G64" s="13" t="n"/>
      <c r="H64" s="8" t="n"/>
      <c r="I64" s="15">
        <f>IFERROR(VLOOKUP(H64,Listas!$DK$2:$DL$250,2,FALSE),"")</f>
        <v/>
      </c>
      <c r="J64" s="14" t="n"/>
      <c r="K64" s="14" t="n"/>
      <c r="L64" s="16" t="n"/>
      <c r="M64" s="16" t="n"/>
      <c r="N64" s="8" t="n"/>
      <c r="P64" s="17">
        <f>IF(NOT(OR(A64&lt;&gt;"",B64&lt;&gt;"",C64&lt;&gt;"",D64&lt;&gt;"",F64&lt;&gt;"",G64&lt;&gt;"",H64&lt;&gt;"",J64&lt;&gt;"",K64&lt;&gt;"",L64&lt;&gt;"",M64&lt;&gt;"",N64&lt;&gt;"")),"",IF(NOT(AND(OR(B64="",COUNTIF('2. Proyectos'!$A$5:$A$54,B64)&gt;0),OR(C64="",COUNTIF(Listas!$CJ$2:$CJ$12,C64)&gt;0),OR(D64="",AND(ISNUMBER(D64),D64&gt;0)),OR(F64="",AND(ISNUMBER(F64),F64&gt;=2018,F64&lt;=2025)),OR(G64="",AND(ISNUMBER(G64),G64&gt;=1,G64&lt;=12)),OR(H64="",COUNTIF(Listas!$H$2:$H$250,H64)&gt;0),OR(J64="",AND(ISNUMBER(J64),J64&gt;0)),OR(K64="",AND(ISNUMBER(K64),K64&gt;0)),OR(L64="",AND(ISNUMBER(L64),L64&gt;=0)),OR(M64="",COUNTIF(Listas!$BC$2:$BC$3,M64)&gt;0))),"Dato inválido",IF(NOT(AND(A64&lt;&gt;"",B64&lt;&gt;"",F64&lt;&gt;"",G64&lt;&gt;"",H64&lt;&gt;"",J64&lt;&gt;"")),"Incompleta","OK")))</f>
        <v/>
      </c>
    </row>
    <row r="65">
      <c r="A65" s="6" t="n"/>
      <c r="B65" s="6" t="n"/>
      <c r="C65" s="6" t="n"/>
      <c r="D65" s="19" t="n"/>
      <c r="E65" s="15">
        <f>IF(D65="","",IF(D65&lt;1,"N1",IF(D65&lt;30,"N2",IF(D65&lt;57.5,"N3","N4"))))</f>
        <v/>
      </c>
      <c r="F65" s="18" t="n"/>
      <c r="G65" s="18" t="n"/>
      <c r="H65" s="6" t="n"/>
      <c r="I65" s="15">
        <f>IFERROR(VLOOKUP(H65,Listas!$DK$2:$DL$250,2,FALSE),"")</f>
        <v/>
      </c>
      <c r="J65" s="19" t="n"/>
      <c r="K65" s="19" t="n"/>
      <c r="L65" s="20" t="n"/>
      <c r="M65" s="20" t="n"/>
      <c r="N65" s="6" t="n"/>
      <c r="P65" s="17">
        <f>IF(NOT(OR(A65&lt;&gt;"",B65&lt;&gt;"",C65&lt;&gt;"",D65&lt;&gt;"",F65&lt;&gt;"",G65&lt;&gt;"",H65&lt;&gt;"",J65&lt;&gt;"",K65&lt;&gt;"",L65&lt;&gt;"",M65&lt;&gt;"",N65&lt;&gt;"")),"",IF(NOT(AND(OR(B65="",COUNTIF('2. Proyectos'!$A$5:$A$54,B65)&gt;0),OR(C65="",COUNTIF(Listas!$CJ$2:$CJ$12,C65)&gt;0),OR(D65="",AND(ISNUMBER(D65),D65&gt;0)),OR(F65="",AND(ISNUMBER(F65),F65&gt;=2018,F65&lt;=2025)),OR(G65="",AND(ISNUMBER(G65),G65&gt;=1,G65&lt;=12)),OR(H65="",COUNTIF(Listas!$H$2:$H$250,H65)&gt;0),OR(J65="",AND(ISNUMBER(J65),J65&gt;0)),OR(K65="",AND(ISNUMBER(K65),K65&gt;0)),OR(L65="",AND(ISNUMBER(L65),L65&gt;=0)),OR(M65="",COUNTIF(Listas!$BC$2:$BC$3,M65)&gt;0))),"Dato inválido",IF(NOT(AND(A65&lt;&gt;"",B65&lt;&gt;"",F65&lt;&gt;"",G65&lt;&gt;"",H65&lt;&gt;"",J65&lt;&gt;"")),"Incompleta","OK")))</f>
        <v/>
      </c>
    </row>
    <row r="66">
      <c r="A66" s="8" t="n"/>
      <c r="B66" s="8" t="n"/>
      <c r="C66" s="8" t="n"/>
      <c r="D66" s="14" t="n"/>
      <c r="E66" s="15">
        <f>IF(D66="","",IF(D66&lt;1,"N1",IF(D66&lt;30,"N2",IF(D66&lt;57.5,"N3","N4"))))</f>
        <v/>
      </c>
      <c r="F66" s="13" t="n"/>
      <c r="G66" s="13" t="n"/>
      <c r="H66" s="8" t="n"/>
      <c r="I66" s="15">
        <f>IFERROR(VLOOKUP(H66,Listas!$DK$2:$DL$250,2,FALSE),"")</f>
        <v/>
      </c>
      <c r="J66" s="14" t="n"/>
      <c r="K66" s="14" t="n"/>
      <c r="L66" s="16" t="n"/>
      <c r="M66" s="16" t="n"/>
      <c r="N66" s="8" t="n"/>
      <c r="P66" s="17">
        <f>IF(NOT(OR(A66&lt;&gt;"",B66&lt;&gt;"",C66&lt;&gt;"",D66&lt;&gt;"",F66&lt;&gt;"",G66&lt;&gt;"",H66&lt;&gt;"",J66&lt;&gt;"",K66&lt;&gt;"",L66&lt;&gt;"",M66&lt;&gt;"",N66&lt;&gt;"")),"",IF(NOT(AND(OR(B66="",COUNTIF('2. Proyectos'!$A$5:$A$54,B66)&gt;0),OR(C66="",COUNTIF(Listas!$CJ$2:$CJ$12,C66)&gt;0),OR(D66="",AND(ISNUMBER(D66),D66&gt;0)),OR(F66="",AND(ISNUMBER(F66),F66&gt;=2018,F66&lt;=2025)),OR(G66="",AND(ISNUMBER(G66),G66&gt;=1,G66&lt;=12)),OR(H66="",COUNTIF(Listas!$H$2:$H$250,H66)&gt;0),OR(J66="",AND(ISNUMBER(J66),J66&gt;0)),OR(K66="",AND(ISNUMBER(K66),K66&gt;0)),OR(L66="",AND(ISNUMBER(L66),L66&gt;=0)),OR(M66="",COUNTIF(Listas!$BC$2:$BC$3,M66)&gt;0))),"Dato inválido",IF(NOT(AND(A66&lt;&gt;"",B66&lt;&gt;"",F66&lt;&gt;"",G66&lt;&gt;"",H66&lt;&gt;"",J66&lt;&gt;"")),"Incompleta","OK")))</f>
        <v/>
      </c>
    </row>
    <row r="67">
      <c r="A67" s="6" t="n"/>
      <c r="B67" s="6" t="n"/>
      <c r="C67" s="6" t="n"/>
      <c r="D67" s="19" t="n"/>
      <c r="E67" s="15">
        <f>IF(D67="","",IF(D67&lt;1,"N1",IF(D67&lt;30,"N2",IF(D67&lt;57.5,"N3","N4"))))</f>
        <v/>
      </c>
      <c r="F67" s="18" t="n"/>
      <c r="G67" s="18" t="n"/>
      <c r="H67" s="6" t="n"/>
      <c r="I67" s="15">
        <f>IFERROR(VLOOKUP(H67,Listas!$DK$2:$DL$250,2,FALSE),"")</f>
        <v/>
      </c>
      <c r="J67" s="19" t="n"/>
      <c r="K67" s="19" t="n"/>
      <c r="L67" s="20" t="n"/>
      <c r="M67" s="20" t="n"/>
      <c r="N67" s="6" t="n"/>
      <c r="P67" s="17">
        <f>IF(NOT(OR(A67&lt;&gt;"",B67&lt;&gt;"",C67&lt;&gt;"",D67&lt;&gt;"",F67&lt;&gt;"",G67&lt;&gt;"",H67&lt;&gt;"",J67&lt;&gt;"",K67&lt;&gt;"",L67&lt;&gt;"",M67&lt;&gt;"",N67&lt;&gt;"")),"",IF(NOT(AND(OR(B67="",COUNTIF('2. Proyectos'!$A$5:$A$54,B67)&gt;0),OR(C67="",COUNTIF(Listas!$CJ$2:$CJ$12,C67)&gt;0),OR(D67="",AND(ISNUMBER(D67),D67&gt;0)),OR(F67="",AND(ISNUMBER(F67),F67&gt;=2018,F67&lt;=2025)),OR(G67="",AND(ISNUMBER(G67),G67&gt;=1,G67&lt;=12)),OR(H67="",COUNTIF(Listas!$H$2:$H$250,H67)&gt;0),OR(J67="",AND(ISNUMBER(J67),J67&gt;0)),OR(K67="",AND(ISNUMBER(K67),K67&gt;0)),OR(L67="",AND(ISNUMBER(L67),L67&gt;=0)),OR(M67="",COUNTIF(Listas!$BC$2:$BC$3,M67)&gt;0))),"Dato inválido",IF(NOT(AND(A67&lt;&gt;"",B67&lt;&gt;"",F67&lt;&gt;"",G67&lt;&gt;"",H67&lt;&gt;"",J67&lt;&gt;"")),"Incompleta","OK")))</f>
        <v/>
      </c>
    </row>
    <row r="68">
      <c r="A68" s="8" t="n"/>
      <c r="B68" s="8" t="n"/>
      <c r="C68" s="8" t="n"/>
      <c r="D68" s="14" t="n"/>
      <c r="E68" s="15">
        <f>IF(D68="","",IF(D68&lt;1,"N1",IF(D68&lt;30,"N2",IF(D68&lt;57.5,"N3","N4"))))</f>
        <v/>
      </c>
      <c r="F68" s="13" t="n"/>
      <c r="G68" s="13" t="n"/>
      <c r="H68" s="8" t="n"/>
      <c r="I68" s="15">
        <f>IFERROR(VLOOKUP(H68,Listas!$DK$2:$DL$250,2,FALSE),"")</f>
        <v/>
      </c>
      <c r="J68" s="14" t="n"/>
      <c r="K68" s="14" t="n"/>
      <c r="L68" s="16" t="n"/>
      <c r="M68" s="16" t="n"/>
      <c r="N68" s="8" t="n"/>
      <c r="P68" s="17">
        <f>IF(NOT(OR(A68&lt;&gt;"",B68&lt;&gt;"",C68&lt;&gt;"",D68&lt;&gt;"",F68&lt;&gt;"",G68&lt;&gt;"",H68&lt;&gt;"",J68&lt;&gt;"",K68&lt;&gt;"",L68&lt;&gt;"",M68&lt;&gt;"",N68&lt;&gt;"")),"",IF(NOT(AND(OR(B68="",COUNTIF('2. Proyectos'!$A$5:$A$54,B68)&gt;0),OR(C68="",COUNTIF(Listas!$CJ$2:$CJ$12,C68)&gt;0),OR(D68="",AND(ISNUMBER(D68),D68&gt;0)),OR(F68="",AND(ISNUMBER(F68),F68&gt;=2018,F68&lt;=2025)),OR(G68="",AND(ISNUMBER(G68),G68&gt;=1,G68&lt;=12)),OR(H68="",COUNTIF(Listas!$H$2:$H$250,H68)&gt;0),OR(J68="",AND(ISNUMBER(J68),J68&gt;0)),OR(K68="",AND(ISNUMBER(K68),K68&gt;0)),OR(L68="",AND(ISNUMBER(L68),L68&gt;=0)),OR(M68="",COUNTIF(Listas!$BC$2:$BC$3,M68)&gt;0))),"Dato inválido",IF(NOT(AND(A68&lt;&gt;"",B68&lt;&gt;"",F68&lt;&gt;"",G68&lt;&gt;"",H68&lt;&gt;"",J68&lt;&gt;"")),"Incompleta","OK")))</f>
        <v/>
      </c>
    </row>
    <row r="69">
      <c r="A69" s="6" t="n"/>
      <c r="B69" s="6" t="n"/>
      <c r="C69" s="6" t="n"/>
      <c r="D69" s="19" t="n"/>
      <c r="E69" s="15">
        <f>IF(D69="","",IF(D69&lt;1,"N1",IF(D69&lt;30,"N2",IF(D69&lt;57.5,"N3","N4"))))</f>
        <v/>
      </c>
      <c r="F69" s="18" t="n"/>
      <c r="G69" s="18" t="n"/>
      <c r="H69" s="6" t="n"/>
      <c r="I69" s="15">
        <f>IFERROR(VLOOKUP(H69,Listas!$DK$2:$DL$250,2,FALSE),"")</f>
        <v/>
      </c>
      <c r="J69" s="19" t="n"/>
      <c r="K69" s="19" t="n"/>
      <c r="L69" s="20" t="n"/>
      <c r="M69" s="20" t="n"/>
      <c r="N69" s="6" t="n"/>
      <c r="P69" s="17">
        <f>IF(NOT(OR(A69&lt;&gt;"",B69&lt;&gt;"",C69&lt;&gt;"",D69&lt;&gt;"",F69&lt;&gt;"",G69&lt;&gt;"",H69&lt;&gt;"",J69&lt;&gt;"",K69&lt;&gt;"",L69&lt;&gt;"",M69&lt;&gt;"",N69&lt;&gt;"")),"",IF(NOT(AND(OR(B69="",COUNTIF('2. Proyectos'!$A$5:$A$54,B69)&gt;0),OR(C69="",COUNTIF(Listas!$CJ$2:$CJ$12,C69)&gt;0),OR(D69="",AND(ISNUMBER(D69),D69&gt;0)),OR(F69="",AND(ISNUMBER(F69),F69&gt;=2018,F69&lt;=2025)),OR(G69="",AND(ISNUMBER(G69),G69&gt;=1,G69&lt;=12)),OR(H69="",COUNTIF(Listas!$H$2:$H$250,H69)&gt;0),OR(J69="",AND(ISNUMBER(J69),J69&gt;0)),OR(K69="",AND(ISNUMBER(K69),K69&gt;0)),OR(L69="",AND(ISNUMBER(L69),L69&gt;=0)),OR(M69="",COUNTIF(Listas!$BC$2:$BC$3,M69)&gt;0))),"Dato inválido",IF(NOT(AND(A69&lt;&gt;"",B69&lt;&gt;"",F69&lt;&gt;"",G69&lt;&gt;"",H69&lt;&gt;"",J69&lt;&gt;"")),"Incompleta","OK")))</f>
        <v/>
      </c>
    </row>
    <row r="70">
      <c r="A70" s="8" t="n"/>
      <c r="B70" s="8" t="n"/>
      <c r="C70" s="8" t="n"/>
      <c r="D70" s="14" t="n"/>
      <c r="E70" s="15">
        <f>IF(D70="","",IF(D70&lt;1,"N1",IF(D70&lt;30,"N2",IF(D70&lt;57.5,"N3","N4"))))</f>
        <v/>
      </c>
      <c r="F70" s="13" t="n"/>
      <c r="G70" s="13" t="n"/>
      <c r="H70" s="8" t="n"/>
      <c r="I70" s="15">
        <f>IFERROR(VLOOKUP(H70,Listas!$DK$2:$DL$250,2,FALSE),"")</f>
        <v/>
      </c>
      <c r="J70" s="14" t="n"/>
      <c r="K70" s="14" t="n"/>
      <c r="L70" s="16" t="n"/>
      <c r="M70" s="16" t="n"/>
      <c r="N70" s="8" t="n"/>
      <c r="P70" s="17">
        <f>IF(NOT(OR(A70&lt;&gt;"",B70&lt;&gt;"",C70&lt;&gt;"",D70&lt;&gt;"",F70&lt;&gt;"",G70&lt;&gt;"",H70&lt;&gt;"",J70&lt;&gt;"",K70&lt;&gt;"",L70&lt;&gt;"",M70&lt;&gt;"",N70&lt;&gt;"")),"",IF(NOT(AND(OR(B70="",COUNTIF('2. Proyectos'!$A$5:$A$54,B70)&gt;0),OR(C70="",COUNTIF(Listas!$CJ$2:$CJ$12,C70)&gt;0),OR(D70="",AND(ISNUMBER(D70),D70&gt;0)),OR(F70="",AND(ISNUMBER(F70),F70&gt;=2018,F70&lt;=2025)),OR(G70="",AND(ISNUMBER(G70),G70&gt;=1,G70&lt;=12)),OR(H70="",COUNTIF(Listas!$H$2:$H$250,H70)&gt;0),OR(J70="",AND(ISNUMBER(J70),J70&gt;0)),OR(K70="",AND(ISNUMBER(K70),K70&gt;0)),OR(L70="",AND(ISNUMBER(L70),L70&gt;=0)),OR(M70="",COUNTIF(Listas!$BC$2:$BC$3,M70)&gt;0))),"Dato inválido",IF(NOT(AND(A70&lt;&gt;"",B70&lt;&gt;"",F70&lt;&gt;"",G70&lt;&gt;"",H70&lt;&gt;"",J70&lt;&gt;"")),"Incompleta","OK")))</f>
        <v/>
      </c>
    </row>
    <row r="71">
      <c r="A71" s="6" t="n"/>
      <c r="B71" s="6" t="n"/>
      <c r="C71" s="6" t="n"/>
      <c r="D71" s="19" t="n"/>
      <c r="E71" s="15">
        <f>IF(D71="","",IF(D71&lt;1,"N1",IF(D71&lt;30,"N2",IF(D71&lt;57.5,"N3","N4"))))</f>
        <v/>
      </c>
      <c r="F71" s="18" t="n"/>
      <c r="G71" s="18" t="n"/>
      <c r="H71" s="6" t="n"/>
      <c r="I71" s="15">
        <f>IFERROR(VLOOKUP(H71,Listas!$DK$2:$DL$250,2,FALSE),"")</f>
        <v/>
      </c>
      <c r="J71" s="19" t="n"/>
      <c r="K71" s="19" t="n"/>
      <c r="L71" s="20" t="n"/>
      <c r="M71" s="20" t="n"/>
      <c r="N71" s="6" t="n"/>
      <c r="P71" s="17">
        <f>IF(NOT(OR(A71&lt;&gt;"",B71&lt;&gt;"",C71&lt;&gt;"",D71&lt;&gt;"",F71&lt;&gt;"",G71&lt;&gt;"",H71&lt;&gt;"",J71&lt;&gt;"",K71&lt;&gt;"",L71&lt;&gt;"",M71&lt;&gt;"",N71&lt;&gt;"")),"",IF(NOT(AND(OR(B71="",COUNTIF('2. Proyectos'!$A$5:$A$54,B71)&gt;0),OR(C71="",COUNTIF(Listas!$CJ$2:$CJ$12,C71)&gt;0),OR(D71="",AND(ISNUMBER(D71),D71&gt;0)),OR(F71="",AND(ISNUMBER(F71),F71&gt;=2018,F71&lt;=2025)),OR(G71="",AND(ISNUMBER(G71),G71&gt;=1,G71&lt;=12)),OR(H71="",COUNTIF(Listas!$H$2:$H$250,H71)&gt;0),OR(J71="",AND(ISNUMBER(J71),J71&gt;0)),OR(K71="",AND(ISNUMBER(K71),K71&gt;0)),OR(L71="",AND(ISNUMBER(L71),L71&gt;=0)),OR(M71="",COUNTIF(Listas!$BC$2:$BC$3,M71)&gt;0))),"Dato inválido",IF(NOT(AND(A71&lt;&gt;"",B71&lt;&gt;"",F71&lt;&gt;"",G71&lt;&gt;"",H71&lt;&gt;"",J71&lt;&gt;"")),"Incompleta","OK")))</f>
        <v/>
      </c>
    </row>
    <row r="72">
      <c r="A72" s="8" t="n"/>
      <c r="B72" s="8" t="n"/>
      <c r="C72" s="8" t="n"/>
      <c r="D72" s="14" t="n"/>
      <c r="E72" s="15">
        <f>IF(D72="","",IF(D72&lt;1,"N1",IF(D72&lt;30,"N2",IF(D72&lt;57.5,"N3","N4"))))</f>
        <v/>
      </c>
      <c r="F72" s="13" t="n"/>
      <c r="G72" s="13" t="n"/>
      <c r="H72" s="8" t="n"/>
      <c r="I72" s="15">
        <f>IFERROR(VLOOKUP(H72,Listas!$DK$2:$DL$250,2,FALSE),"")</f>
        <v/>
      </c>
      <c r="J72" s="14" t="n"/>
      <c r="K72" s="14" t="n"/>
      <c r="L72" s="16" t="n"/>
      <c r="M72" s="16" t="n"/>
      <c r="N72" s="8" t="n"/>
      <c r="P72" s="17">
        <f>IF(NOT(OR(A72&lt;&gt;"",B72&lt;&gt;"",C72&lt;&gt;"",D72&lt;&gt;"",F72&lt;&gt;"",G72&lt;&gt;"",H72&lt;&gt;"",J72&lt;&gt;"",K72&lt;&gt;"",L72&lt;&gt;"",M72&lt;&gt;"",N72&lt;&gt;"")),"",IF(NOT(AND(OR(B72="",COUNTIF('2. Proyectos'!$A$5:$A$54,B72)&gt;0),OR(C72="",COUNTIF(Listas!$CJ$2:$CJ$12,C72)&gt;0),OR(D72="",AND(ISNUMBER(D72),D72&gt;0)),OR(F72="",AND(ISNUMBER(F72),F72&gt;=2018,F72&lt;=2025)),OR(G72="",AND(ISNUMBER(G72),G72&gt;=1,G72&lt;=12)),OR(H72="",COUNTIF(Listas!$H$2:$H$250,H72)&gt;0),OR(J72="",AND(ISNUMBER(J72),J72&gt;0)),OR(K72="",AND(ISNUMBER(K72),K72&gt;0)),OR(L72="",AND(ISNUMBER(L72),L72&gt;=0)),OR(M72="",COUNTIF(Listas!$BC$2:$BC$3,M72)&gt;0))),"Dato inválido",IF(NOT(AND(A72&lt;&gt;"",B72&lt;&gt;"",F72&lt;&gt;"",G72&lt;&gt;"",H72&lt;&gt;"",J72&lt;&gt;"")),"Incompleta","OK")))</f>
        <v/>
      </c>
    </row>
    <row r="73">
      <c r="A73" s="6" t="n"/>
      <c r="B73" s="6" t="n"/>
      <c r="C73" s="6" t="n"/>
      <c r="D73" s="19" t="n"/>
      <c r="E73" s="15">
        <f>IF(D73="","",IF(D73&lt;1,"N1",IF(D73&lt;30,"N2",IF(D73&lt;57.5,"N3","N4"))))</f>
        <v/>
      </c>
      <c r="F73" s="18" t="n"/>
      <c r="G73" s="18" t="n"/>
      <c r="H73" s="6" t="n"/>
      <c r="I73" s="15">
        <f>IFERROR(VLOOKUP(H73,Listas!$DK$2:$DL$250,2,FALSE),"")</f>
        <v/>
      </c>
      <c r="J73" s="19" t="n"/>
      <c r="K73" s="19" t="n"/>
      <c r="L73" s="20" t="n"/>
      <c r="M73" s="20" t="n"/>
      <c r="N73" s="6" t="n"/>
      <c r="P73" s="17">
        <f>IF(NOT(OR(A73&lt;&gt;"",B73&lt;&gt;"",C73&lt;&gt;"",D73&lt;&gt;"",F73&lt;&gt;"",G73&lt;&gt;"",H73&lt;&gt;"",J73&lt;&gt;"",K73&lt;&gt;"",L73&lt;&gt;"",M73&lt;&gt;"",N73&lt;&gt;"")),"",IF(NOT(AND(OR(B73="",COUNTIF('2. Proyectos'!$A$5:$A$54,B73)&gt;0),OR(C73="",COUNTIF(Listas!$CJ$2:$CJ$12,C73)&gt;0),OR(D73="",AND(ISNUMBER(D73),D73&gt;0)),OR(F73="",AND(ISNUMBER(F73),F73&gt;=2018,F73&lt;=2025)),OR(G73="",AND(ISNUMBER(G73),G73&gt;=1,G73&lt;=12)),OR(H73="",COUNTIF(Listas!$H$2:$H$250,H73)&gt;0),OR(J73="",AND(ISNUMBER(J73),J73&gt;0)),OR(K73="",AND(ISNUMBER(K73),K73&gt;0)),OR(L73="",AND(ISNUMBER(L73),L73&gt;=0)),OR(M73="",COUNTIF(Listas!$BC$2:$BC$3,M73)&gt;0))),"Dato inválido",IF(NOT(AND(A73&lt;&gt;"",B73&lt;&gt;"",F73&lt;&gt;"",G73&lt;&gt;"",H73&lt;&gt;"",J73&lt;&gt;"")),"Incompleta","OK")))</f>
        <v/>
      </c>
    </row>
    <row r="74">
      <c r="A74" s="8" t="n"/>
      <c r="B74" s="8" t="n"/>
      <c r="C74" s="8" t="n"/>
      <c r="D74" s="14" t="n"/>
      <c r="E74" s="15">
        <f>IF(D74="","",IF(D74&lt;1,"N1",IF(D74&lt;30,"N2",IF(D74&lt;57.5,"N3","N4"))))</f>
        <v/>
      </c>
      <c r="F74" s="13" t="n"/>
      <c r="G74" s="13" t="n"/>
      <c r="H74" s="8" t="n"/>
      <c r="I74" s="15">
        <f>IFERROR(VLOOKUP(H74,Listas!$DK$2:$DL$250,2,FALSE),"")</f>
        <v/>
      </c>
      <c r="J74" s="14" t="n"/>
      <c r="K74" s="14" t="n"/>
      <c r="L74" s="16" t="n"/>
      <c r="M74" s="16" t="n"/>
      <c r="N74" s="8" t="n"/>
      <c r="P74" s="17">
        <f>IF(NOT(OR(A74&lt;&gt;"",B74&lt;&gt;"",C74&lt;&gt;"",D74&lt;&gt;"",F74&lt;&gt;"",G74&lt;&gt;"",H74&lt;&gt;"",J74&lt;&gt;"",K74&lt;&gt;"",L74&lt;&gt;"",M74&lt;&gt;"",N74&lt;&gt;"")),"",IF(NOT(AND(OR(B74="",COUNTIF('2. Proyectos'!$A$5:$A$54,B74)&gt;0),OR(C74="",COUNTIF(Listas!$CJ$2:$CJ$12,C74)&gt;0),OR(D74="",AND(ISNUMBER(D74),D74&gt;0)),OR(F74="",AND(ISNUMBER(F74),F74&gt;=2018,F74&lt;=2025)),OR(G74="",AND(ISNUMBER(G74),G74&gt;=1,G74&lt;=12)),OR(H74="",COUNTIF(Listas!$H$2:$H$250,H74)&gt;0),OR(J74="",AND(ISNUMBER(J74),J74&gt;0)),OR(K74="",AND(ISNUMBER(K74),K74&gt;0)),OR(L74="",AND(ISNUMBER(L74),L74&gt;=0)),OR(M74="",COUNTIF(Listas!$BC$2:$BC$3,M74)&gt;0))),"Dato inválido",IF(NOT(AND(A74&lt;&gt;"",B74&lt;&gt;"",F74&lt;&gt;"",G74&lt;&gt;"",H74&lt;&gt;"",J74&lt;&gt;"")),"Incompleta","OK")))</f>
        <v/>
      </c>
    </row>
    <row r="75">
      <c r="A75" s="6" t="n"/>
      <c r="B75" s="6" t="n"/>
      <c r="C75" s="6" t="n"/>
      <c r="D75" s="19" t="n"/>
      <c r="E75" s="15">
        <f>IF(D75="","",IF(D75&lt;1,"N1",IF(D75&lt;30,"N2",IF(D75&lt;57.5,"N3","N4"))))</f>
        <v/>
      </c>
      <c r="F75" s="18" t="n"/>
      <c r="G75" s="18" t="n"/>
      <c r="H75" s="6" t="n"/>
      <c r="I75" s="15">
        <f>IFERROR(VLOOKUP(H75,Listas!$DK$2:$DL$250,2,FALSE),"")</f>
        <v/>
      </c>
      <c r="J75" s="19" t="n"/>
      <c r="K75" s="19" t="n"/>
      <c r="L75" s="20" t="n"/>
      <c r="M75" s="20" t="n"/>
      <c r="N75" s="6" t="n"/>
      <c r="P75" s="17">
        <f>IF(NOT(OR(A75&lt;&gt;"",B75&lt;&gt;"",C75&lt;&gt;"",D75&lt;&gt;"",F75&lt;&gt;"",G75&lt;&gt;"",H75&lt;&gt;"",J75&lt;&gt;"",K75&lt;&gt;"",L75&lt;&gt;"",M75&lt;&gt;"",N75&lt;&gt;"")),"",IF(NOT(AND(OR(B75="",COUNTIF('2. Proyectos'!$A$5:$A$54,B75)&gt;0),OR(C75="",COUNTIF(Listas!$CJ$2:$CJ$12,C75)&gt;0),OR(D75="",AND(ISNUMBER(D75),D75&gt;0)),OR(F75="",AND(ISNUMBER(F75),F75&gt;=2018,F75&lt;=2025)),OR(G75="",AND(ISNUMBER(G75),G75&gt;=1,G75&lt;=12)),OR(H75="",COUNTIF(Listas!$H$2:$H$250,H75)&gt;0),OR(J75="",AND(ISNUMBER(J75),J75&gt;0)),OR(K75="",AND(ISNUMBER(K75),K75&gt;0)),OR(L75="",AND(ISNUMBER(L75),L75&gt;=0)),OR(M75="",COUNTIF(Listas!$BC$2:$BC$3,M75)&gt;0))),"Dato inválido",IF(NOT(AND(A75&lt;&gt;"",B75&lt;&gt;"",F75&lt;&gt;"",G75&lt;&gt;"",H75&lt;&gt;"",J75&lt;&gt;"")),"Incompleta","OK")))</f>
        <v/>
      </c>
    </row>
    <row r="76">
      <c r="A76" s="8" t="n"/>
      <c r="B76" s="8" t="n"/>
      <c r="C76" s="8" t="n"/>
      <c r="D76" s="14" t="n"/>
      <c r="E76" s="15">
        <f>IF(D76="","",IF(D76&lt;1,"N1",IF(D76&lt;30,"N2",IF(D76&lt;57.5,"N3","N4"))))</f>
        <v/>
      </c>
      <c r="F76" s="13" t="n"/>
      <c r="G76" s="13" t="n"/>
      <c r="H76" s="8" t="n"/>
      <c r="I76" s="15">
        <f>IFERROR(VLOOKUP(H76,Listas!$DK$2:$DL$250,2,FALSE),"")</f>
        <v/>
      </c>
      <c r="J76" s="14" t="n"/>
      <c r="K76" s="14" t="n"/>
      <c r="L76" s="16" t="n"/>
      <c r="M76" s="16" t="n"/>
      <c r="N76" s="8" t="n"/>
      <c r="P76" s="17">
        <f>IF(NOT(OR(A76&lt;&gt;"",B76&lt;&gt;"",C76&lt;&gt;"",D76&lt;&gt;"",F76&lt;&gt;"",G76&lt;&gt;"",H76&lt;&gt;"",J76&lt;&gt;"",K76&lt;&gt;"",L76&lt;&gt;"",M76&lt;&gt;"",N76&lt;&gt;"")),"",IF(NOT(AND(OR(B76="",COUNTIF('2. Proyectos'!$A$5:$A$54,B76)&gt;0),OR(C76="",COUNTIF(Listas!$CJ$2:$CJ$12,C76)&gt;0),OR(D76="",AND(ISNUMBER(D76),D76&gt;0)),OR(F76="",AND(ISNUMBER(F76),F76&gt;=2018,F76&lt;=2025)),OR(G76="",AND(ISNUMBER(G76),G76&gt;=1,G76&lt;=12)),OR(H76="",COUNTIF(Listas!$H$2:$H$250,H76)&gt;0),OR(J76="",AND(ISNUMBER(J76),J76&gt;0)),OR(K76="",AND(ISNUMBER(K76),K76&gt;0)),OR(L76="",AND(ISNUMBER(L76),L76&gt;=0)),OR(M76="",COUNTIF(Listas!$BC$2:$BC$3,M76)&gt;0))),"Dato inválido",IF(NOT(AND(A76&lt;&gt;"",B76&lt;&gt;"",F76&lt;&gt;"",G76&lt;&gt;"",H76&lt;&gt;"",J76&lt;&gt;"")),"Incompleta","OK")))</f>
        <v/>
      </c>
    </row>
    <row r="77">
      <c r="A77" s="6" t="n"/>
      <c r="B77" s="6" t="n"/>
      <c r="C77" s="6" t="n"/>
      <c r="D77" s="19" t="n"/>
      <c r="E77" s="15">
        <f>IF(D77="","",IF(D77&lt;1,"N1",IF(D77&lt;30,"N2",IF(D77&lt;57.5,"N3","N4"))))</f>
        <v/>
      </c>
      <c r="F77" s="18" t="n"/>
      <c r="G77" s="18" t="n"/>
      <c r="H77" s="6" t="n"/>
      <c r="I77" s="15">
        <f>IFERROR(VLOOKUP(H77,Listas!$DK$2:$DL$250,2,FALSE),"")</f>
        <v/>
      </c>
      <c r="J77" s="19" t="n"/>
      <c r="K77" s="19" t="n"/>
      <c r="L77" s="20" t="n"/>
      <c r="M77" s="20" t="n"/>
      <c r="N77" s="6" t="n"/>
      <c r="P77" s="17">
        <f>IF(NOT(OR(A77&lt;&gt;"",B77&lt;&gt;"",C77&lt;&gt;"",D77&lt;&gt;"",F77&lt;&gt;"",G77&lt;&gt;"",H77&lt;&gt;"",J77&lt;&gt;"",K77&lt;&gt;"",L77&lt;&gt;"",M77&lt;&gt;"",N77&lt;&gt;"")),"",IF(NOT(AND(OR(B77="",COUNTIF('2. Proyectos'!$A$5:$A$54,B77)&gt;0),OR(C77="",COUNTIF(Listas!$CJ$2:$CJ$12,C77)&gt;0),OR(D77="",AND(ISNUMBER(D77),D77&gt;0)),OR(F77="",AND(ISNUMBER(F77),F77&gt;=2018,F77&lt;=2025)),OR(G77="",AND(ISNUMBER(G77),G77&gt;=1,G77&lt;=12)),OR(H77="",COUNTIF(Listas!$H$2:$H$250,H77)&gt;0),OR(J77="",AND(ISNUMBER(J77),J77&gt;0)),OR(K77="",AND(ISNUMBER(K77),K77&gt;0)),OR(L77="",AND(ISNUMBER(L77),L77&gt;=0)),OR(M77="",COUNTIF(Listas!$BC$2:$BC$3,M77)&gt;0))),"Dato inválido",IF(NOT(AND(A77&lt;&gt;"",B77&lt;&gt;"",F77&lt;&gt;"",G77&lt;&gt;"",H77&lt;&gt;"",J77&lt;&gt;"")),"Incompleta","OK")))</f>
        <v/>
      </c>
    </row>
    <row r="78">
      <c r="A78" s="8" t="n"/>
      <c r="B78" s="8" t="n"/>
      <c r="C78" s="8" t="n"/>
      <c r="D78" s="14" t="n"/>
      <c r="E78" s="15">
        <f>IF(D78="","",IF(D78&lt;1,"N1",IF(D78&lt;30,"N2",IF(D78&lt;57.5,"N3","N4"))))</f>
        <v/>
      </c>
      <c r="F78" s="13" t="n"/>
      <c r="G78" s="13" t="n"/>
      <c r="H78" s="8" t="n"/>
      <c r="I78" s="15">
        <f>IFERROR(VLOOKUP(H78,Listas!$DK$2:$DL$250,2,FALSE),"")</f>
        <v/>
      </c>
      <c r="J78" s="14" t="n"/>
      <c r="K78" s="14" t="n"/>
      <c r="L78" s="16" t="n"/>
      <c r="M78" s="16" t="n"/>
      <c r="N78" s="8" t="n"/>
      <c r="P78" s="17">
        <f>IF(NOT(OR(A78&lt;&gt;"",B78&lt;&gt;"",C78&lt;&gt;"",D78&lt;&gt;"",F78&lt;&gt;"",G78&lt;&gt;"",H78&lt;&gt;"",J78&lt;&gt;"",K78&lt;&gt;"",L78&lt;&gt;"",M78&lt;&gt;"",N78&lt;&gt;"")),"",IF(NOT(AND(OR(B78="",COUNTIF('2. Proyectos'!$A$5:$A$54,B78)&gt;0),OR(C78="",COUNTIF(Listas!$CJ$2:$CJ$12,C78)&gt;0),OR(D78="",AND(ISNUMBER(D78),D78&gt;0)),OR(F78="",AND(ISNUMBER(F78),F78&gt;=2018,F78&lt;=2025)),OR(G78="",AND(ISNUMBER(G78),G78&gt;=1,G78&lt;=12)),OR(H78="",COUNTIF(Listas!$H$2:$H$250,H78)&gt;0),OR(J78="",AND(ISNUMBER(J78),J78&gt;0)),OR(K78="",AND(ISNUMBER(K78),K78&gt;0)),OR(L78="",AND(ISNUMBER(L78),L78&gt;=0)),OR(M78="",COUNTIF(Listas!$BC$2:$BC$3,M78)&gt;0))),"Dato inválido",IF(NOT(AND(A78&lt;&gt;"",B78&lt;&gt;"",F78&lt;&gt;"",G78&lt;&gt;"",H78&lt;&gt;"",J78&lt;&gt;"")),"Incompleta","OK")))</f>
        <v/>
      </c>
    </row>
    <row r="79">
      <c r="A79" s="6" t="n"/>
      <c r="B79" s="6" t="n"/>
      <c r="C79" s="6" t="n"/>
      <c r="D79" s="19" t="n"/>
      <c r="E79" s="15">
        <f>IF(D79="","",IF(D79&lt;1,"N1",IF(D79&lt;30,"N2",IF(D79&lt;57.5,"N3","N4"))))</f>
        <v/>
      </c>
      <c r="F79" s="18" t="n"/>
      <c r="G79" s="18" t="n"/>
      <c r="H79" s="6" t="n"/>
      <c r="I79" s="15">
        <f>IFERROR(VLOOKUP(H79,Listas!$DK$2:$DL$250,2,FALSE),"")</f>
        <v/>
      </c>
      <c r="J79" s="19" t="n"/>
      <c r="K79" s="19" t="n"/>
      <c r="L79" s="20" t="n"/>
      <c r="M79" s="20" t="n"/>
      <c r="N79" s="6" t="n"/>
      <c r="P79" s="17">
        <f>IF(NOT(OR(A79&lt;&gt;"",B79&lt;&gt;"",C79&lt;&gt;"",D79&lt;&gt;"",F79&lt;&gt;"",G79&lt;&gt;"",H79&lt;&gt;"",J79&lt;&gt;"",K79&lt;&gt;"",L79&lt;&gt;"",M79&lt;&gt;"",N79&lt;&gt;"")),"",IF(NOT(AND(OR(B79="",COUNTIF('2. Proyectos'!$A$5:$A$54,B79)&gt;0),OR(C79="",COUNTIF(Listas!$CJ$2:$CJ$12,C79)&gt;0),OR(D79="",AND(ISNUMBER(D79),D79&gt;0)),OR(F79="",AND(ISNUMBER(F79),F79&gt;=2018,F79&lt;=2025)),OR(G79="",AND(ISNUMBER(G79),G79&gt;=1,G79&lt;=12)),OR(H79="",COUNTIF(Listas!$H$2:$H$250,H79)&gt;0),OR(J79="",AND(ISNUMBER(J79),J79&gt;0)),OR(K79="",AND(ISNUMBER(K79),K79&gt;0)),OR(L79="",AND(ISNUMBER(L79),L79&gt;=0)),OR(M79="",COUNTIF(Listas!$BC$2:$BC$3,M79)&gt;0))),"Dato inválido",IF(NOT(AND(A79&lt;&gt;"",B79&lt;&gt;"",F79&lt;&gt;"",G79&lt;&gt;"",H79&lt;&gt;"",J79&lt;&gt;"")),"Incompleta","OK")))</f>
        <v/>
      </c>
    </row>
    <row r="80">
      <c r="A80" s="8" t="n"/>
      <c r="B80" s="8" t="n"/>
      <c r="C80" s="8" t="n"/>
      <c r="D80" s="14" t="n"/>
      <c r="E80" s="15">
        <f>IF(D80="","",IF(D80&lt;1,"N1",IF(D80&lt;30,"N2",IF(D80&lt;57.5,"N3","N4"))))</f>
        <v/>
      </c>
      <c r="F80" s="13" t="n"/>
      <c r="G80" s="13" t="n"/>
      <c r="H80" s="8" t="n"/>
      <c r="I80" s="15">
        <f>IFERROR(VLOOKUP(H80,Listas!$DK$2:$DL$250,2,FALSE),"")</f>
        <v/>
      </c>
      <c r="J80" s="14" t="n"/>
      <c r="K80" s="14" t="n"/>
      <c r="L80" s="16" t="n"/>
      <c r="M80" s="16" t="n"/>
      <c r="N80" s="8" t="n"/>
      <c r="P80" s="17">
        <f>IF(NOT(OR(A80&lt;&gt;"",B80&lt;&gt;"",C80&lt;&gt;"",D80&lt;&gt;"",F80&lt;&gt;"",G80&lt;&gt;"",H80&lt;&gt;"",J80&lt;&gt;"",K80&lt;&gt;"",L80&lt;&gt;"",M80&lt;&gt;"",N80&lt;&gt;"")),"",IF(NOT(AND(OR(B80="",COUNTIF('2. Proyectos'!$A$5:$A$54,B80)&gt;0),OR(C80="",COUNTIF(Listas!$CJ$2:$CJ$12,C80)&gt;0),OR(D80="",AND(ISNUMBER(D80),D80&gt;0)),OR(F80="",AND(ISNUMBER(F80),F80&gt;=2018,F80&lt;=2025)),OR(G80="",AND(ISNUMBER(G80),G80&gt;=1,G80&lt;=12)),OR(H80="",COUNTIF(Listas!$H$2:$H$250,H80)&gt;0),OR(J80="",AND(ISNUMBER(J80),J80&gt;0)),OR(K80="",AND(ISNUMBER(K80),K80&gt;0)),OR(L80="",AND(ISNUMBER(L80),L80&gt;=0)),OR(M80="",COUNTIF(Listas!$BC$2:$BC$3,M80)&gt;0))),"Dato inválido",IF(NOT(AND(A80&lt;&gt;"",B80&lt;&gt;"",F80&lt;&gt;"",G80&lt;&gt;"",H80&lt;&gt;"",J80&lt;&gt;"")),"Incompleta","OK")))</f>
        <v/>
      </c>
    </row>
    <row r="81">
      <c r="A81" s="6" t="n"/>
      <c r="B81" s="6" t="n"/>
      <c r="C81" s="6" t="n"/>
      <c r="D81" s="19" t="n"/>
      <c r="E81" s="15">
        <f>IF(D81="","",IF(D81&lt;1,"N1",IF(D81&lt;30,"N2",IF(D81&lt;57.5,"N3","N4"))))</f>
        <v/>
      </c>
      <c r="F81" s="18" t="n"/>
      <c r="G81" s="18" t="n"/>
      <c r="H81" s="6" t="n"/>
      <c r="I81" s="15">
        <f>IFERROR(VLOOKUP(H81,Listas!$DK$2:$DL$250,2,FALSE),"")</f>
        <v/>
      </c>
      <c r="J81" s="19" t="n"/>
      <c r="K81" s="19" t="n"/>
      <c r="L81" s="20" t="n"/>
      <c r="M81" s="20" t="n"/>
      <c r="N81" s="6" t="n"/>
      <c r="P81" s="17">
        <f>IF(NOT(OR(A81&lt;&gt;"",B81&lt;&gt;"",C81&lt;&gt;"",D81&lt;&gt;"",F81&lt;&gt;"",G81&lt;&gt;"",H81&lt;&gt;"",J81&lt;&gt;"",K81&lt;&gt;"",L81&lt;&gt;"",M81&lt;&gt;"",N81&lt;&gt;"")),"",IF(NOT(AND(OR(B81="",COUNTIF('2. Proyectos'!$A$5:$A$54,B81)&gt;0),OR(C81="",COUNTIF(Listas!$CJ$2:$CJ$12,C81)&gt;0),OR(D81="",AND(ISNUMBER(D81),D81&gt;0)),OR(F81="",AND(ISNUMBER(F81),F81&gt;=2018,F81&lt;=2025)),OR(G81="",AND(ISNUMBER(G81),G81&gt;=1,G81&lt;=12)),OR(H81="",COUNTIF(Listas!$H$2:$H$250,H81)&gt;0),OR(J81="",AND(ISNUMBER(J81),J81&gt;0)),OR(K81="",AND(ISNUMBER(K81),K81&gt;0)),OR(L81="",AND(ISNUMBER(L81),L81&gt;=0)),OR(M81="",COUNTIF(Listas!$BC$2:$BC$3,M81)&gt;0))),"Dato inválido",IF(NOT(AND(A81&lt;&gt;"",B81&lt;&gt;"",F81&lt;&gt;"",G81&lt;&gt;"",H81&lt;&gt;"",J81&lt;&gt;"")),"Incompleta","OK")))</f>
        <v/>
      </c>
    </row>
    <row r="82">
      <c r="A82" s="8" t="n"/>
      <c r="B82" s="8" t="n"/>
      <c r="C82" s="8" t="n"/>
      <c r="D82" s="14" t="n"/>
      <c r="E82" s="15">
        <f>IF(D82="","",IF(D82&lt;1,"N1",IF(D82&lt;30,"N2",IF(D82&lt;57.5,"N3","N4"))))</f>
        <v/>
      </c>
      <c r="F82" s="13" t="n"/>
      <c r="G82" s="13" t="n"/>
      <c r="H82" s="8" t="n"/>
      <c r="I82" s="15">
        <f>IFERROR(VLOOKUP(H82,Listas!$DK$2:$DL$250,2,FALSE),"")</f>
        <v/>
      </c>
      <c r="J82" s="14" t="n"/>
      <c r="K82" s="14" t="n"/>
      <c r="L82" s="16" t="n"/>
      <c r="M82" s="16" t="n"/>
      <c r="N82" s="8" t="n"/>
      <c r="P82" s="17">
        <f>IF(NOT(OR(A82&lt;&gt;"",B82&lt;&gt;"",C82&lt;&gt;"",D82&lt;&gt;"",F82&lt;&gt;"",G82&lt;&gt;"",H82&lt;&gt;"",J82&lt;&gt;"",K82&lt;&gt;"",L82&lt;&gt;"",M82&lt;&gt;"",N82&lt;&gt;"")),"",IF(NOT(AND(OR(B82="",COUNTIF('2. Proyectos'!$A$5:$A$54,B82)&gt;0),OR(C82="",COUNTIF(Listas!$CJ$2:$CJ$12,C82)&gt;0),OR(D82="",AND(ISNUMBER(D82),D82&gt;0)),OR(F82="",AND(ISNUMBER(F82),F82&gt;=2018,F82&lt;=2025)),OR(G82="",AND(ISNUMBER(G82),G82&gt;=1,G82&lt;=12)),OR(H82="",COUNTIF(Listas!$H$2:$H$250,H82)&gt;0),OR(J82="",AND(ISNUMBER(J82),J82&gt;0)),OR(K82="",AND(ISNUMBER(K82),K82&gt;0)),OR(L82="",AND(ISNUMBER(L82),L82&gt;=0)),OR(M82="",COUNTIF(Listas!$BC$2:$BC$3,M82)&gt;0))),"Dato inválido",IF(NOT(AND(A82&lt;&gt;"",B82&lt;&gt;"",F82&lt;&gt;"",G82&lt;&gt;"",H82&lt;&gt;"",J82&lt;&gt;"")),"Incompleta","OK")))</f>
        <v/>
      </c>
    </row>
    <row r="83">
      <c r="A83" s="6" t="n"/>
      <c r="B83" s="6" t="n"/>
      <c r="C83" s="6" t="n"/>
      <c r="D83" s="19" t="n"/>
      <c r="E83" s="15">
        <f>IF(D83="","",IF(D83&lt;1,"N1",IF(D83&lt;30,"N2",IF(D83&lt;57.5,"N3","N4"))))</f>
        <v/>
      </c>
      <c r="F83" s="18" t="n"/>
      <c r="G83" s="18" t="n"/>
      <c r="H83" s="6" t="n"/>
      <c r="I83" s="15">
        <f>IFERROR(VLOOKUP(H83,Listas!$DK$2:$DL$250,2,FALSE),"")</f>
        <v/>
      </c>
      <c r="J83" s="19" t="n"/>
      <c r="K83" s="19" t="n"/>
      <c r="L83" s="20" t="n"/>
      <c r="M83" s="20" t="n"/>
      <c r="N83" s="6" t="n"/>
      <c r="P83" s="17">
        <f>IF(NOT(OR(A83&lt;&gt;"",B83&lt;&gt;"",C83&lt;&gt;"",D83&lt;&gt;"",F83&lt;&gt;"",G83&lt;&gt;"",H83&lt;&gt;"",J83&lt;&gt;"",K83&lt;&gt;"",L83&lt;&gt;"",M83&lt;&gt;"",N83&lt;&gt;"")),"",IF(NOT(AND(OR(B83="",COUNTIF('2. Proyectos'!$A$5:$A$54,B83)&gt;0),OR(C83="",COUNTIF(Listas!$CJ$2:$CJ$12,C83)&gt;0),OR(D83="",AND(ISNUMBER(D83),D83&gt;0)),OR(F83="",AND(ISNUMBER(F83),F83&gt;=2018,F83&lt;=2025)),OR(G83="",AND(ISNUMBER(G83),G83&gt;=1,G83&lt;=12)),OR(H83="",COUNTIF(Listas!$H$2:$H$250,H83)&gt;0),OR(J83="",AND(ISNUMBER(J83),J83&gt;0)),OR(K83="",AND(ISNUMBER(K83),K83&gt;0)),OR(L83="",AND(ISNUMBER(L83),L83&gt;=0)),OR(M83="",COUNTIF(Listas!$BC$2:$BC$3,M83)&gt;0))),"Dato inválido",IF(NOT(AND(A83&lt;&gt;"",B83&lt;&gt;"",F83&lt;&gt;"",G83&lt;&gt;"",H83&lt;&gt;"",J83&lt;&gt;"")),"Incompleta","OK")))</f>
        <v/>
      </c>
    </row>
    <row r="84">
      <c r="A84" s="8" t="n"/>
      <c r="B84" s="8" t="n"/>
      <c r="C84" s="8" t="n"/>
      <c r="D84" s="14" t="n"/>
      <c r="E84" s="15">
        <f>IF(D84="","",IF(D84&lt;1,"N1",IF(D84&lt;30,"N2",IF(D84&lt;57.5,"N3","N4"))))</f>
        <v/>
      </c>
      <c r="F84" s="13" t="n"/>
      <c r="G84" s="13" t="n"/>
      <c r="H84" s="8" t="n"/>
      <c r="I84" s="15">
        <f>IFERROR(VLOOKUP(H84,Listas!$DK$2:$DL$250,2,FALSE),"")</f>
        <v/>
      </c>
      <c r="J84" s="14" t="n"/>
      <c r="K84" s="14" t="n"/>
      <c r="L84" s="16" t="n"/>
      <c r="M84" s="16" t="n"/>
      <c r="N84" s="8" t="n"/>
      <c r="P84" s="17">
        <f>IF(NOT(OR(A84&lt;&gt;"",B84&lt;&gt;"",C84&lt;&gt;"",D84&lt;&gt;"",F84&lt;&gt;"",G84&lt;&gt;"",H84&lt;&gt;"",J84&lt;&gt;"",K84&lt;&gt;"",L84&lt;&gt;"",M84&lt;&gt;"",N84&lt;&gt;"")),"",IF(NOT(AND(OR(B84="",COUNTIF('2. Proyectos'!$A$5:$A$54,B84)&gt;0),OR(C84="",COUNTIF(Listas!$CJ$2:$CJ$12,C84)&gt;0),OR(D84="",AND(ISNUMBER(D84),D84&gt;0)),OR(F84="",AND(ISNUMBER(F84),F84&gt;=2018,F84&lt;=2025)),OR(G84="",AND(ISNUMBER(G84),G84&gt;=1,G84&lt;=12)),OR(H84="",COUNTIF(Listas!$H$2:$H$250,H84)&gt;0),OR(J84="",AND(ISNUMBER(J84),J84&gt;0)),OR(K84="",AND(ISNUMBER(K84),K84&gt;0)),OR(L84="",AND(ISNUMBER(L84),L84&gt;=0)),OR(M84="",COUNTIF(Listas!$BC$2:$BC$3,M84)&gt;0))),"Dato inválido",IF(NOT(AND(A84&lt;&gt;"",B84&lt;&gt;"",F84&lt;&gt;"",G84&lt;&gt;"",H84&lt;&gt;"",J84&lt;&gt;"")),"Incompleta","OK")))</f>
        <v/>
      </c>
    </row>
    <row r="85">
      <c r="A85" s="6" t="n"/>
      <c r="B85" s="6" t="n"/>
      <c r="C85" s="6" t="n"/>
      <c r="D85" s="19" t="n"/>
      <c r="E85" s="15">
        <f>IF(D85="","",IF(D85&lt;1,"N1",IF(D85&lt;30,"N2",IF(D85&lt;57.5,"N3","N4"))))</f>
        <v/>
      </c>
      <c r="F85" s="18" t="n"/>
      <c r="G85" s="18" t="n"/>
      <c r="H85" s="6" t="n"/>
      <c r="I85" s="15">
        <f>IFERROR(VLOOKUP(H85,Listas!$DK$2:$DL$250,2,FALSE),"")</f>
        <v/>
      </c>
      <c r="J85" s="19" t="n"/>
      <c r="K85" s="19" t="n"/>
      <c r="L85" s="20" t="n"/>
      <c r="M85" s="20" t="n"/>
      <c r="N85" s="6" t="n"/>
      <c r="P85" s="17">
        <f>IF(NOT(OR(A85&lt;&gt;"",B85&lt;&gt;"",C85&lt;&gt;"",D85&lt;&gt;"",F85&lt;&gt;"",G85&lt;&gt;"",H85&lt;&gt;"",J85&lt;&gt;"",K85&lt;&gt;"",L85&lt;&gt;"",M85&lt;&gt;"",N85&lt;&gt;"")),"",IF(NOT(AND(OR(B85="",COUNTIF('2. Proyectos'!$A$5:$A$54,B85)&gt;0),OR(C85="",COUNTIF(Listas!$CJ$2:$CJ$12,C85)&gt;0),OR(D85="",AND(ISNUMBER(D85),D85&gt;0)),OR(F85="",AND(ISNUMBER(F85),F85&gt;=2018,F85&lt;=2025)),OR(G85="",AND(ISNUMBER(G85),G85&gt;=1,G85&lt;=12)),OR(H85="",COUNTIF(Listas!$H$2:$H$250,H85)&gt;0),OR(J85="",AND(ISNUMBER(J85),J85&gt;0)),OR(K85="",AND(ISNUMBER(K85),K85&gt;0)),OR(L85="",AND(ISNUMBER(L85),L85&gt;=0)),OR(M85="",COUNTIF(Listas!$BC$2:$BC$3,M85)&gt;0))),"Dato inválido",IF(NOT(AND(A85&lt;&gt;"",B85&lt;&gt;"",F85&lt;&gt;"",G85&lt;&gt;"",H85&lt;&gt;"",J85&lt;&gt;"")),"Incompleta","OK")))</f>
        <v/>
      </c>
    </row>
    <row r="86">
      <c r="A86" s="8" t="n"/>
      <c r="B86" s="8" t="n"/>
      <c r="C86" s="8" t="n"/>
      <c r="D86" s="14" t="n"/>
      <c r="E86" s="15">
        <f>IF(D86="","",IF(D86&lt;1,"N1",IF(D86&lt;30,"N2",IF(D86&lt;57.5,"N3","N4"))))</f>
        <v/>
      </c>
      <c r="F86" s="13" t="n"/>
      <c r="G86" s="13" t="n"/>
      <c r="H86" s="8" t="n"/>
      <c r="I86" s="15">
        <f>IFERROR(VLOOKUP(H86,Listas!$DK$2:$DL$250,2,FALSE),"")</f>
        <v/>
      </c>
      <c r="J86" s="14" t="n"/>
      <c r="K86" s="14" t="n"/>
      <c r="L86" s="16" t="n"/>
      <c r="M86" s="16" t="n"/>
      <c r="N86" s="8" t="n"/>
      <c r="P86" s="17">
        <f>IF(NOT(OR(A86&lt;&gt;"",B86&lt;&gt;"",C86&lt;&gt;"",D86&lt;&gt;"",F86&lt;&gt;"",G86&lt;&gt;"",H86&lt;&gt;"",J86&lt;&gt;"",K86&lt;&gt;"",L86&lt;&gt;"",M86&lt;&gt;"",N86&lt;&gt;"")),"",IF(NOT(AND(OR(B86="",COUNTIF('2. Proyectos'!$A$5:$A$54,B86)&gt;0),OR(C86="",COUNTIF(Listas!$CJ$2:$CJ$12,C86)&gt;0),OR(D86="",AND(ISNUMBER(D86),D86&gt;0)),OR(F86="",AND(ISNUMBER(F86),F86&gt;=2018,F86&lt;=2025)),OR(G86="",AND(ISNUMBER(G86),G86&gt;=1,G86&lt;=12)),OR(H86="",COUNTIF(Listas!$H$2:$H$250,H86)&gt;0),OR(J86="",AND(ISNUMBER(J86),J86&gt;0)),OR(K86="",AND(ISNUMBER(K86),K86&gt;0)),OR(L86="",AND(ISNUMBER(L86),L86&gt;=0)),OR(M86="",COUNTIF(Listas!$BC$2:$BC$3,M86)&gt;0))),"Dato inválido",IF(NOT(AND(A86&lt;&gt;"",B86&lt;&gt;"",F86&lt;&gt;"",G86&lt;&gt;"",H86&lt;&gt;"",J86&lt;&gt;"")),"Incompleta","OK")))</f>
        <v/>
      </c>
    </row>
    <row r="87">
      <c r="A87" s="6" t="n"/>
      <c r="B87" s="6" t="n"/>
      <c r="C87" s="6" t="n"/>
      <c r="D87" s="19" t="n"/>
      <c r="E87" s="15">
        <f>IF(D87="","",IF(D87&lt;1,"N1",IF(D87&lt;30,"N2",IF(D87&lt;57.5,"N3","N4"))))</f>
        <v/>
      </c>
      <c r="F87" s="18" t="n"/>
      <c r="G87" s="18" t="n"/>
      <c r="H87" s="6" t="n"/>
      <c r="I87" s="15">
        <f>IFERROR(VLOOKUP(H87,Listas!$DK$2:$DL$250,2,FALSE),"")</f>
        <v/>
      </c>
      <c r="J87" s="19" t="n"/>
      <c r="K87" s="19" t="n"/>
      <c r="L87" s="20" t="n"/>
      <c r="M87" s="20" t="n"/>
      <c r="N87" s="6" t="n"/>
      <c r="P87" s="17">
        <f>IF(NOT(OR(A87&lt;&gt;"",B87&lt;&gt;"",C87&lt;&gt;"",D87&lt;&gt;"",F87&lt;&gt;"",G87&lt;&gt;"",H87&lt;&gt;"",J87&lt;&gt;"",K87&lt;&gt;"",L87&lt;&gt;"",M87&lt;&gt;"",N87&lt;&gt;"")),"",IF(NOT(AND(OR(B87="",COUNTIF('2. Proyectos'!$A$5:$A$54,B87)&gt;0),OR(C87="",COUNTIF(Listas!$CJ$2:$CJ$12,C87)&gt;0),OR(D87="",AND(ISNUMBER(D87),D87&gt;0)),OR(F87="",AND(ISNUMBER(F87),F87&gt;=2018,F87&lt;=2025)),OR(G87="",AND(ISNUMBER(G87),G87&gt;=1,G87&lt;=12)),OR(H87="",COUNTIF(Listas!$H$2:$H$250,H87)&gt;0),OR(J87="",AND(ISNUMBER(J87),J87&gt;0)),OR(K87="",AND(ISNUMBER(K87),K87&gt;0)),OR(L87="",AND(ISNUMBER(L87),L87&gt;=0)),OR(M87="",COUNTIF(Listas!$BC$2:$BC$3,M87)&gt;0))),"Dato inválido",IF(NOT(AND(A87&lt;&gt;"",B87&lt;&gt;"",F87&lt;&gt;"",G87&lt;&gt;"",H87&lt;&gt;"",J87&lt;&gt;"")),"Incompleta","OK")))</f>
        <v/>
      </c>
    </row>
    <row r="88">
      <c r="A88" s="8" t="n"/>
      <c r="B88" s="8" t="n"/>
      <c r="C88" s="8" t="n"/>
      <c r="D88" s="14" t="n"/>
      <c r="E88" s="15">
        <f>IF(D88="","",IF(D88&lt;1,"N1",IF(D88&lt;30,"N2",IF(D88&lt;57.5,"N3","N4"))))</f>
        <v/>
      </c>
      <c r="F88" s="13" t="n"/>
      <c r="G88" s="13" t="n"/>
      <c r="H88" s="8" t="n"/>
      <c r="I88" s="15">
        <f>IFERROR(VLOOKUP(H88,Listas!$DK$2:$DL$250,2,FALSE),"")</f>
        <v/>
      </c>
      <c r="J88" s="14" t="n"/>
      <c r="K88" s="14" t="n"/>
      <c r="L88" s="16" t="n"/>
      <c r="M88" s="16" t="n"/>
      <c r="N88" s="8" t="n"/>
      <c r="P88" s="17">
        <f>IF(NOT(OR(A88&lt;&gt;"",B88&lt;&gt;"",C88&lt;&gt;"",D88&lt;&gt;"",F88&lt;&gt;"",G88&lt;&gt;"",H88&lt;&gt;"",J88&lt;&gt;"",K88&lt;&gt;"",L88&lt;&gt;"",M88&lt;&gt;"",N88&lt;&gt;"")),"",IF(NOT(AND(OR(B88="",COUNTIF('2. Proyectos'!$A$5:$A$54,B88)&gt;0),OR(C88="",COUNTIF(Listas!$CJ$2:$CJ$12,C88)&gt;0),OR(D88="",AND(ISNUMBER(D88),D88&gt;0)),OR(F88="",AND(ISNUMBER(F88),F88&gt;=2018,F88&lt;=2025)),OR(G88="",AND(ISNUMBER(G88),G88&gt;=1,G88&lt;=12)),OR(H88="",COUNTIF(Listas!$H$2:$H$250,H88)&gt;0),OR(J88="",AND(ISNUMBER(J88),J88&gt;0)),OR(K88="",AND(ISNUMBER(K88),K88&gt;0)),OR(L88="",AND(ISNUMBER(L88),L88&gt;=0)),OR(M88="",COUNTIF(Listas!$BC$2:$BC$3,M88)&gt;0))),"Dato inválido",IF(NOT(AND(A88&lt;&gt;"",B88&lt;&gt;"",F88&lt;&gt;"",G88&lt;&gt;"",H88&lt;&gt;"",J88&lt;&gt;"")),"Incompleta","OK")))</f>
        <v/>
      </c>
    </row>
    <row r="89">
      <c r="A89" s="6" t="n"/>
      <c r="B89" s="6" t="n"/>
      <c r="C89" s="6" t="n"/>
      <c r="D89" s="19" t="n"/>
      <c r="E89" s="15">
        <f>IF(D89="","",IF(D89&lt;1,"N1",IF(D89&lt;30,"N2",IF(D89&lt;57.5,"N3","N4"))))</f>
        <v/>
      </c>
      <c r="F89" s="18" t="n"/>
      <c r="G89" s="18" t="n"/>
      <c r="H89" s="6" t="n"/>
      <c r="I89" s="15">
        <f>IFERROR(VLOOKUP(H89,Listas!$DK$2:$DL$250,2,FALSE),"")</f>
        <v/>
      </c>
      <c r="J89" s="19" t="n"/>
      <c r="K89" s="19" t="n"/>
      <c r="L89" s="20" t="n"/>
      <c r="M89" s="20" t="n"/>
      <c r="N89" s="6" t="n"/>
      <c r="P89" s="17">
        <f>IF(NOT(OR(A89&lt;&gt;"",B89&lt;&gt;"",C89&lt;&gt;"",D89&lt;&gt;"",F89&lt;&gt;"",G89&lt;&gt;"",H89&lt;&gt;"",J89&lt;&gt;"",K89&lt;&gt;"",L89&lt;&gt;"",M89&lt;&gt;"",N89&lt;&gt;"")),"",IF(NOT(AND(OR(B89="",COUNTIF('2. Proyectos'!$A$5:$A$54,B89)&gt;0),OR(C89="",COUNTIF(Listas!$CJ$2:$CJ$12,C89)&gt;0),OR(D89="",AND(ISNUMBER(D89),D89&gt;0)),OR(F89="",AND(ISNUMBER(F89),F89&gt;=2018,F89&lt;=2025)),OR(G89="",AND(ISNUMBER(G89),G89&gt;=1,G89&lt;=12)),OR(H89="",COUNTIF(Listas!$H$2:$H$250,H89)&gt;0),OR(J89="",AND(ISNUMBER(J89),J89&gt;0)),OR(K89="",AND(ISNUMBER(K89),K89&gt;0)),OR(L89="",AND(ISNUMBER(L89),L89&gt;=0)),OR(M89="",COUNTIF(Listas!$BC$2:$BC$3,M89)&gt;0))),"Dato inválido",IF(NOT(AND(A89&lt;&gt;"",B89&lt;&gt;"",F89&lt;&gt;"",G89&lt;&gt;"",H89&lt;&gt;"",J89&lt;&gt;"")),"Incompleta","OK")))</f>
        <v/>
      </c>
    </row>
    <row r="90">
      <c r="A90" s="8" t="n"/>
      <c r="B90" s="8" t="n"/>
      <c r="C90" s="8" t="n"/>
      <c r="D90" s="14" t="n"/>
      <c r="E90" s="15">
        <f>IF(D90="","",IF(D90&lt;1,"N1",IF(D90&lt;30,"N2",IF(D90&lt;57.5,"N3","N4"))))</f>
        <v/>
      </c>
      <c r="F90" s="13" t="n"/>
      <c r="G90" s="13" t="n"/>
      <c r="H90" s="8" t="n"/>
      <c r="I90" s="15">
        <f>IFERROR(VLOOKUP(H90,Listas!$DK$2:$DL$250,2,FALSE),"")</f>
        <v/>
      </c>
      <c r="J90" s="14" t="n"/>
      <c r="K90" s="14" t="n"/>
      <c r="L90" s="16" t="n"/>
      <c r="M90" s="16" t="n"/>
      <c r="N90" s="8" t="n"/>
      <c r="P90" s="17">
        <f>IF(NOT(OR(A90&lt;&gt;"",B90&lt;&gt;"",C90&lt;&gt;"",D90&lt;&gt;"",F90&lt;&gt;"",G90&lt;&gt;"",H90&lt;&gt;"",J90&lt;&gt;"",K90&lt;&gt;"",L90&lt;&gt;"",M90&lt;&gt;"",N90&lt;&gt;"")),"",IF(NOT(AND(OR(B90="",COUNTIF('2. Proyectos'!$A$5:$A$54,B90)&gt;0),OR(C90="",COUNTIF(Listas!$CJ$2:$CJ$12,C90)&gt;0),OR(D90="",AND(ISNUMBER(D90),D90&gt;0)),OR(F90="",AND(ISNUMBER(F90),F90&gt;=2018,F90&lt;=2025)),OR(G90="",AND(ISNUMBER(G90),G90&gt;=1,G90&lt;=12)),OR(H90="",COUNTIF(Listas!$H$2:$H$250,H90)&gt;0),OR(J90="",AND(ISNUMBER(J90),J90&gt;0)),OR(K90="",AND(ISNUMBER(K90),K90&gt;0)),OR(L90="",AND(ISNUMBER(L90),L90&gt;=0)),OR(M90="",COUNTIF(Listas!$BC$2:$BC$3,M90)&gt;0))),"Dato inválido",IF(NOT(AND(A90&lt;&gt;"",B90&lt;&gt;"",F90&lt;&gt;"",G90&lt;&gt;"",H90&lt;&gt;"",J90&lt;&gt;"")),"Incompleta","OK")))</f>
        <v/>
      </c>
    </row>
    <row r="91">
      <c r="A91" s="6" t="n"/>
      <c r="B91" s="6" t="n"/>
      <c r="C91" s="6" t="n"/>
      <c r="D91" s="19" t="n"/>
      <c r="E91" s="15">
        <f>IF(D91="","",IF(D91&lt;1,"N1",IF(D91&lt;30,"N2",IF(D91&lt;57.5,"N3","N4"))))</f>
        <v/>
      </c>
      <c r="F91" s="18" t="n"/>
      <c r="G91" s="18" t="n"/>
      <c r="H91" s="6" t="n"/>
      <c r="I91" s="15">
        <f>IFERROR(VLOOKUP(H91,Listas!$DK$2:$DL$250,2,FALSE),"")</f>
        <v/>
      </c>
      <c r="J91" s="19" t="n"/>
      <c r="K91" s="19" t="n"/>
      <c r="L91" s="20" t="n"/>
      <c r="M91" s="20" t="n"/>
      <c r="N91" s="6" t="n"/>
      <c r="P91" s="17">
        <f>IF(NOT(OR(A91&lt;&gt;"",B91&lt;&gt;"",C91&lt;&gt;"",D91&lt;&gt;"",F91&lt;&gt;"",G91&lt;&gt;"",H91&lt;&gt;"",J91&lt;&gt;"",K91&lt;&gt;"",L91&lt;&gt;"",M91&lt;&gt;"",N91&lt;&gt;"")),"",IF(NOT(AND(OR(B91="",COUNTIF('2. Proyectos'!$A$5:$A$54,B91)&gt;0),OR(C91="",COUNTIF(Listas!$CJ$2:$CJ$12,C91)&gt;0),OR(D91="",AND(ISNUMBER(D91),D91&gt;0)),OR(F91="",AND(ISNUMBER(F91),F91&gt;=2018,F91&lt;=2025)),OR(G91="",AND(ISNUMBER(G91),G91&gt;=1,G91&lt;=12)),OR(H91="",COUNTIF(Listas!$H$2:$H$250,H91)&gt;0),OR(J91="",AND(ISNUMBER(J91),J91&gt;0)),OR(K91="",AND(ISNUMBER(K91),K91&gt;0)),OR(L91="",AND(ISNUMBER(L91),L91&gt;=0)),OR(M91="",COUNTIF(Listas!$BC$2:$BC$3,M91)&gt;0))),"Dato inválido",IF(NOT(AND(A91&lt;&gt;"",B91&lt;&gt;"",F91&lt;&gt;"",G91&lt;&gt;"",H91&lt;&gt;"",J91&lt;&gt;"")),"Incompleta","OK")))</f>
        <v/>
      </c>
    </row>
    <row r="92">
      <c r="A92" s="8" t="n"/>
      <c r="B92" s="8" t="n"/>
      <c r="C92" s="8" t="n"/>
      <c r="D92" s="14" t="n"/>
      <c r="E92" s="15">
        <f>IF(D92="","",IF(D92&lt;1,"N1",IF(D92&lt;30,"N2",IF(D92&lt;57.5,"N3","N4"))))</f>
        <v/>
      </c>
      <c r="F92" s="13" t="n"/>
      <c r="G92" s="13" t="n"/>
      <c r="H92" s="8" t="n"/>
      <c r="I92" s="15">
        <f>IFERROR(VLOOKUP(H92,Listas!$DK$2:$DL$250,2,FALSE),"")</f>
        <v/>
      </c>
      <c r="J92" s="14" t="n"/>
      <c r="K92" s="14" t="n"/>
      <c r="L92" s="16" t="n"/>
      <c r="M92" s="16" t="n"/>
      <c r="N92" s="8" t="n"/>
      <c r="P92" s="17">
        <f>IF(NOT(OR(A92&lt;&gt;"",B92&lt;&gt;"",C92&lt;&gt;"",D92&lt;&gt;"",F92&lt;&gt;"",G92&lt;&gt;"",H92&lt;&gt;"",J92&lt;&gt;"",K92&lt;&gt;"",L92&lt;&gt;"",M92&lt;&gt;"",N92&lt;&gt;"")),"",IF(NOT(AND(OR(B92="",COUNTIF('2. Proyectos'!$A$5:$A$54,B92)&gt;0),OR(C92="",COUNTIF(Listas!$CJ$2:$CJ$12,C92)&gt;0),OR(D92="",AND(ISNUMBER(D92),D92&gt;0)),OR(F92="",AND(ISNUMBER(F92),F92&gt;=2018,F92&lt;=2025)),OR(G92="",AND(ISNUMBER(G92),G92&gt;=1,G92&lt;=12)),OR(H92="",COUNTIF(Listas!$H$2:$H$250,H92)&gt;0),OR(J92="",AND(ISNUMBER(J92),J92&gt;0)),OR(K92="",AND(ISNUMBER(K92),K92&gt;0)),OR(L92="",AND(ISNUMBER(L92),L92&gt;=0)),OR(M92="",COUNTIF(Listas!$BC$2:$BC$3,M92)&gt;0))),"Dato inválido",IF(NOT(AND(A92&lt;&gt;"",B92&lt;&gt;"",F92&lt;&gt;"",G92&lt;&gt;"",H92&lt;&gt;"",J92&lt;&gt;"")),"Incompleta","OK")))</f>
        <v/>
      </c>
    </row>
    <row r="93">
      <c r="A93" s="6" t="n"/>
      <c r="B93" s="6" t="n"/>
      <c r="C93" s="6" t="n"/>
      <c r="D93" s="19" t="n"/>
      <c r="E93" s="15">
        <f>IF(D93="","",IF(D93&lt;1,"N1",IF(D93&lt;30,"N2",IF(D93&lt;57.5,"N3","N4"))))</f>
        <v/>
      </c>
      <c r="F93" s="18" t="n"/>
      <c r="G93" s="18" t="n"/>
      <c r="H93" s="6" t="n"/>
      <c r="I93" s="15">
        <f>IFERROR(VLOOKUP(H93,Listas!$DK$2:$DL$250,2,FALSE),"")</f>
        <v/>
      </c>
      <c r="J93" s="19" t="n"/>
      <c r="K93" s="19" t="n"/>
      <c r="L93" s="20" t="n"/>
      <c r="M93" s="20" t="n"/>
      <c r="N93" s="6" t="n"/>
      <c r="P93" s="17">
        <f>IF(NOT(OR(A93&lt;&gt;"",B93&lt;&gt;"",C93&lt;&gt;"",D93&lt;&gt;"",F93&lt;&gt;"",G93&lt;&gt;"",H93&lt;&gt;"",J93&lt;&gt;"",K93&lt;&gt;"",L93&lt;&gt;"",M93&lt;&gt;"",N93&lt;&gt;"")),"",IF(NOT(AND(OR(B93="",COUNTIF('2. Proyectos'!$A$5:$A$54,B93)&gt;0),OR(C93="",COUNTIF(Listas!$CJ$2:$CJ$12,C93)&gt;0),OR(D93="",AND(ISNUMBER(D93),D93&gt;0)),OR(F93="",AND(ISNUMBER(F93),F93&gt;=2018,F93&lt;=2025)),OR(G93="",AND(ISNUMBER(G93),G93&gt;=1,G93&lt;=12)),OR(H93="",COUNTIF(Listas!$H$2:$H$250,H93)&gt;0),OR(J93="",AND(ISNUMBER(J93),J93&gt;0)),OR(K93="",AND(ISNUMBER(K93),K93&gt;0)),OR(L93="",AND(ISNUMBER(L93),L93&gt;=0)),OR(M93="",COUNTIF(Listas!$BC$2:$BC$3,M93)&gt;0))),"Dato inválido",IF(NOT(AND(A93&lt;&gt;"",B93&lt;&gt;"",F93&lt;&gt;"",G93&lt;&gt;"",H93&lt;&gt;"",J93&lt;&gt;"")),"Incompleta","OK")))</f>
        <v/>
      </c>
    </row>
    <row r="94">
      <c r="A94" s="8" t="n"/>
      <c r="B94" s="8" t="n"/>
      <c r="C94" s="8" t="n"/>
      <c r="D94" s="14" t="n"/>
      <c r="E94" s="15">
        <f>IF(D94="","",IF(D94&lt;1,"N1",IF(D94&lt;30,"N2",IF(D94&lt;57.5,"N3","N4"))))</f>
        <v/>
      </c>
      <c r="F94" s="13" t="n"/>
      <c r="G94" s="13" t="n"/>
      <c r="H94" s="8" t="n"/>
      <c r="I94" s="15">
        <f>IFERROR(VLOOKUP(H94,Listas!$DK$2:$DL$250,2,FALSE),"")</f>
        <v/>
      </c>
      <c r="J94" s="14" t="n"/>
      <c r="K94" s="14" t="n"/>
      <c r="L94" s="16" t="n"/>
      <c r="M94" s="16" t="n"/>
      <c r="N94" s="8" t="n"/>
      <c r="P94" s="17">
        <f>IF(NOT(OR(A94&lt;&gt;"",B94&lt;&gt;"",C94&lt;&gt;"",D94&lt;&gt;"",F94&lt;&gt;"",G94&lt;&gt;"",H94&lt;&gt;"",J94&lt;&gt;"",K94&lt;&gt;"",L94&lt;&gt;"",M94&lt;&gt;"",N94&lt;&gt;"")),"",IF(NOT(AND(OR(B94="",COUNTIF('2. Proyectos'!$A$5:$A$54,B94)&gt;0),OR(C94="",COUNTIF(Listas!$CJ$2:$CJ$12,C94)&gt;0),OR(D94="",AND(ISNUMBER(D94),D94&gt;0)),OR(F94="",AND(ISNUMBER(F94),F94&gt;=2018,F94&lt;=2025)),OR(G94="",AND(ISNUMBER(G94),G94&gt;=1,G94&lt;=12)),OR(H94="",COUNTIF(Listas!$H$2:$H$250,H94)&gt;0),OR(J94="",AND(ISNUMBER(J94),J94&gt;0)),OR(K94="",AND(ISNUMBER(K94),K94&gt;0)),OR(L94="",AND(ISNUMBER(L94),L94&gt;=0)),OR(M94="",COUNTIF(Listas!$BC$2:$BC$3,M94)&gt;0))),"Dato inválido",IF(NOT(AND(A94&lt;&gt;"",B94&lt;&gt;"",F94&lt;&gt;"",G94&lt;&gt;"",H94&lt;&gt;"",J94&lt;&gt;"")),"Incompleta","OK")))</f>
        <v/>
      </c>
    </row>
    <row r="95">
      <c r="A95" s="6" t="n"/>
      <c r="B95" s="6" t="n"/>
      <c r="C95" s="6" t="n"/>
      <c r="D95" s="19" t="n"/>
      <c r="E95" s="15">
        <f>IF(D95="","",IF(D95&lt;1,"N1",IF(D95&lt;30,"N2",IF(D95&lt;57.5,"N3","N4"))))</f>
        <v/>
      </c>
      <c r="F95" s="18" t="n"/>
      <c r="G95" s="18" t="n"/>
      <c r="H95" s="6" t="n"/>
      <c r="I95" s="15">
        <f>IFERROR(VLOOKUP(H95,Listas!$DK$2:$DL$250,2,FALSE),"")</f>
        <v/>
      </c>
      <c r="J95" s="19" t="n"/>
      <c r="K95" s="19" t="n"/>
      <c r="L95" s="20" t="n"/>
      <c r="M95" s="20" t="n"/>
      <c r="N95" s="6" t="n"/>
      <c r="P95" s="17">
        <f>IF(NOT(OR(A95&lt;&gt;"",B95&lt;&gt;"",C95&lt;&gt;"",D95&lt;&gt;"",F95&lt;&gt;"",G95&lt;&gt;"",H95&lt;&gt;"",J95&lt;&gt;"",K95&lt;&gt;"",L95&lt;&gt;"",M95&lt;&gt;"",N95&lt;&gt;"")),"",IF(NOT(AND(OR(B95="",COUNTIF('2. Proyectos'!$A$5:$A$54,B95)&gt;0),OR(C95="",COUNTIF(Listas!$CJ$2:$CJ$12,C95)&gt;0),OR(D95="",AND(ISNUMBER(D95),D95&gt;0)),OR(F95="",AND(ISNUMBER(F95),F95&gt;=2018,F95&lt;=2025)),OR(G95="",AND(ISNUMBER(G95),G95&gt;=1,G95&lt;=12)),OR(H95="",COUNTIF(Listas!$H$2:$H$250,H95)&gt;0),OR(J95="",AND(ISNUMBER(J95),J95&gt;0)),OR(K95="",AND(ISNUMBER(K95),K95&gt;0)),OR(L95="",AND(ISNUMBER(L95),L95&gt;=0)),OR(M95="",COUNTIF(Listas!$BC$2:$BC$3,M95)&gt;0))),"Dato inválido",IF(NOT(AND(A95&lt;&gt;"",B95&lt;&gt;"",F95&lt;&gt;"",G95&lt;&gt;"",H95&lt;&gt;"",J95&lt;&gt;"")),"Incompleta","OK")))</f>
        <v/>
      </c>
    </row>
    <row r="96">
      <c r="A96" s="8" t="n"/>
      <c r="B96" s="8" t="n"/>
      <c r="C96" s="8" t="n"/>
      <c r="D96" s="14" t="n"/>
      <c r="E96" s="15">
        <f>IF(D96="","",IF(D96&lt;1,"N1",IF(D96&lt;30,"N2",IF(D96&lt;57.5,"N3","N4"))))</f>
        <v/>
      </c>
      <c r="F96" s="13" t="n"/>
      <c r="G96" s="13" t="n"/>
      <c r="H96" s="8" t="n"/>
      <c r="I96" s="15">
        <f>IFERROR(VLOOKUP(H96,Listas!$DK$2:$DL$250,2,FALSE),"")</f>
        <v/>
      </c>
      <c r="J96" s="14" t="n"/>
      <c r="K96" s="14" t="n"/>
      <c r="L96" s="16" t="n"/>
      <c r="M96" s="16" t="n"/>
      <c r="N96" s="8" t="n"/>
      <c r="P96" s="17">
        <f>IF(NOT(OR(A96&lt;&gt;"",B96&lt;&gt;"",C96&lt;&gt;"",D96&lt;&gt;"",F96&lt;&gt;"",G96&lt;&gt;"",H96&lt;&gt;"",J96&lt;&gt;"",K96&lt;&gt;"",L96&lt;&gt;"",M96&lt;&gt;"",N96&lt;&gt;"")),"",IF(NOT(AND(OR(B96="",COUNTIF('2. Proyectos'!$A$5:$A$54,B96)&gt;0),OR(C96="",COUNTIF(Listas!$CJ$2:$CJ$12,C96)&gt;0),OR(D96="",AND(ISNUMBER(D96),D96&gt;0)),OR(F96="",AND(ISNUMBER(F96),F96&gt;=2018,F96&lt;=2025)),OR(G96="",AND(ISNUMBER(G96),G96&gt;=1,G96&lt;=12)),OR(H96="",COUNTIF(Listas!$H$2:$H$250,H96)&gt;0),OR(J96="",AND(ISNUMBER(J96),J96&gt;0)),OR(K96="",AND(ISNUMBER(K96),K96&gt;0)),OR(L96="",AND(ISNUMBER(L96),L96&gt;=0)),OR(M96="",COUNTIF(Listas!$BC$2:$BC$3,M96)&gt;0))),"Dato inválido",IF(NOT(AND(A96&lt;&gt;"",B96&lt;&gt;"",F96&lt;&gt;"",G96&lt;&gt;"",H96&lt;&gt;"",J96&lt;&gt;"")),"Incompleta","OK")))</f>
        <v/>
      </c>
    </row>
    <row r="97">
      <c r="A97" s="6" t="n"/>
      <c r="B97" s="6" t="n"/>
      <c r="C97" s="6" t="n"/>
      <c r="D97" s="19" t="n"/>
      <c r="E97" s="15">
        <f>IF(D97="","",IF(D97&lt;1,"N1",IF(D97&lt;30,"N2",IF(D97&lt;57.5,"N3","N4"))))</f>
        <v/>
      </c>
      <c r="F97" s="18" t="n"/>
      <c r="G97" s="18" t="n"/>
      <c r="H97" s="6" t="n"/>
      <c r="I97" s="15">
        <f>IFERROR(VLOOKUP(H97,Listas!$DK$2:$DL$250,2,FALSE),"")</f>
        <v/>
      </c>
      <c r="J97" s="19" t="n"/>
      <c r="K97" s="19" t="n"/>
      <c r="L97" s="20" t="n"/>
      <c r="M97" s="20" t="n"/>
      <c r="N97" s="6" t="n"/>
      <c r="P97" s="17">
        <f>IF(NOT(OR(A97&lt;&gt;"",B97&lt;&gt;"",C97&lt;&gt;"",D97&lt;&gt;"",F97&lt;&gt;"",G97&lt;&gt;"",H97&lt;&gt;"",J97&lt;&gt;"",K97&lt;&gt;"",L97&lt;&gt;"",M97&lt;&gt;"",N97&lt;&gt;"")),"",IF(NOT(AND(OR(B97="",COUNTIF('2. Proyectos'!$A$5:$A$54,B97)&gt;0),OR(C97="",COUNTIF(Listas!$CJ$2:$CJ$12,C97)&gt;0),OR(D97="",AND(ISNUMBER(D97),D97&gt;0)),OR(F97="",AND(ISNUMBER(F97),F97&gt;=2018,F97&lt;=2025)),OR(G97="",AND(ISNUMBER(G97),G97&gt;=1,G97&lt;=12)),OR(H97="",COUNTIF(Listas!$H$2:$H$250,H97)&gt;0),OR(J97="",AND(ISNUMBER(J97),J97&gt;0)),OR(K97="",AND(ISNUMBER(K97),K97&gt;0)),OR(L97="",AND(ISNUMBER(L97),L97&gt;=0)),OR(M97="",COUNTIF(Listas!$BC$2:$BC$3,M97)&gt;0))),"Dato inválido",IF(NOT(AND(A97&lt;&gt;"",B97&lt;&gt;"",F97&lt;&gt;"",G97&lt;&gt;"",H97&lt;&gt;"",J97&lt;&gt;"")),"Incompleta","OK")))</f>
        <v/>
      </c>
    </row>
    <row r="98">
      <c r="A98" s="8" t="n"/>
      <c r="B98" s="8" t="n"/>
      <c r="C98" s="8" t="n"/>
      <c r="D98" s="14" t="n"/>
      <c r="E98" s="15">
        <f>IF(D98="","",IF(D98&lt;1,"N1",IF(D98&lt;30,"N2",IF(D98&lt;57.5,"N3","N4"))))</f>
        <v/>
      </c>
      <c r="F98" s="13" t="n"/>
      <c r="G98" s="13" t="n"/>
      <c r="H98" s="8" t="n"/>
      <c r="I98" s="15">
        <f>IFERROR(VLOOKUP(H98,Listas!$DK$2:$DL$250,2,FALSE),"")</f>
        <v/>
      </c>
      <c r="J98" s="14" t="n"/>
      <c r="K98" s="14" t="n"/>
      <c r="L98" s="16" t="n"/>
      <c r="M98" s="16" t="n"/>
      <c r="N98" s="8" t="n"/>
      <c r="P98" s="17">
        <f>IF(NOT(OR(A98&lt;&gt;"",B98&lt;&gt;"",C98&lt;&gt;"",D98&lt;&gt;"",F98&lt;&gt;"",G98&lt;&gt;"",H98&lt;&gt;"",J98&lt;&gt;"",K98&lt;&gt;"",L98&lt;&gt;"",M98&lt;&gt;"",N98&lt;&gt;"")),"",IF(NOT(AND(OR(B98="",COUNTIF('2. Proyectos'!$A$5:$A$54,B98)&gt;0),OR(C98="",COUNTIF(Listas!$CJ$2:$CJ$12,C98)&gt;0),OR(D98="",AND(ISNUMBER(D98),D98&gt;0)),OR(F98="",AND(ISNUMBER(F98),F98&gt;=2018,F98&lt;=2025)),OR(G98="",AND(ISNUMBER(G98),G98&gt;=1,G98&lt;=12)),OR(H98="",COUNTIF(Listas!$H$2:$H$250,H98)&gt;0),OR(J98="",AND(ISNUMBER(J98),J98&gt;0)),OR(K98="",AND(ISNUMBER(K98),K98&gt;0)),OR(L98="",AND(ISNUMBER(L98),L98&gt;=0)),OR(M98="",COUNTIF(Listas!$BC$2:$BC$3,M98)&gt;0))),"Dato inválido",IF(NOT(AND(A98&lt;&gt;"",B98&lt;&gt;"",F98&lt;&gt;"",G98&lt;&gt;"",H98&lt;&gt;"",J98&lt;&gt;"")),"Incompleta","OK")))</f>
        <v/>
      </c>
    </row>
    <row r="99">
      <c r="A99" s="6" t="n"/>
      <c r="B99" s="6" t="n"/>
      <c r="C99" s="6" t="n"/>
      <c r="D99" s="19" t="n"/>
      <c r="E99" s="15">
        <f>IF(D99="","",IF(D99&lt;1,"N1",IF(D99&lt;30,"N2",IF(D99&lt;57.5,"N3","N4"))))</f>
        <v/>
      </c>
      <c r="F99" s="18" t="n"/>
      <c r="G99" s="18" t="n"/>
      <c r="H99" s="6" t="n"/>
      <c r="I99" s="15">
        <f>IFERROR(VLOOKUP(H99,Listas!$DK$2:$DL$250,2,FALSE),"")</f>
        <v/>
      </c>
      <c r="J99" s="19" t="n"/>
      <c r="K99" s="19" t="n"/>
      <c r="L99" s="20" t="n"/>
      <c r="M99" s="20" t="n"/>
      <c r="N99" s="6" t="n"/>
      <c r="P99" s="17">
        <f>IF(NOT(OR(A99&lt;&gt;"",B99&lt;&gt;"",C99&lt;&gt;"",D99&lt;&gt;"",F99&lt;&gt;"",G99&lt;&gt;"",H99&lt;&gt;"",J99&lt;&gt;"",K99&lt;&gt;"",L99&lt;&gt;"",M99&lt;&gt;"",N99&lt;&gt;"")),"",IF(NOT(AND(OR(B99="",COUNTIF('2. Proyectos'!$A$5:$A$54,B99)&gt;0),OR(C99="",COUNTIF(Listas!$CJ$2:$CJ$12,C99)&gt;0),OR(D99="",AND(ISNUMBER(D99),D99&gt;0)),OR(F99="",AND(ISNUMBER(F99),F99&gt;=2018,F99&lt;=2025)),OR(G99="",AND(ISNUMBER(G99),G99&gt;=1,G99&lt;=12)),OR(H99="",COUNTIF(Listas!$H$2:$H$250,H99)&gt;0),OR(J99="",AND(ISNUMBER(J99),J99&gt;0)),OR(K99="",AND(ISNUMBER(K99),K99&gt;0)),OR(L99="",AND(ISNUMBER(L99),L99&gt;=0)),OR(M99="",COUNTIF(Listas!$BC$2:$BC$3,M99)&gt;0))),"Dato inválido",IF(NOT(AND(A99&lt;&gt;"",B99&lt;&gt;"",F99&lt;&gt;"",G99&lt;&gt;"",H99&lt;&gt;"",J99&lt;&gt;"")),"Incompleta","OK")))</f>
        <v/>
      </c>
    </row>
    <row r="100">
      <c r="A100" s="8" t="n"/>
      <c r="B100" s="8" t="n"/>
      <c r="C100" s="8" t="n"/>
      <c r="D100" s="14" t="n"/>
      <c r="E100" s="15">
        <f>IF(D100="","",IF(D100&lt;1,"N1",IF(D100&lt;30,"N2",IF(D100&lt;57.5,"N3","N4"))))</f>
        <v/>
      </c>
      <c r="F100" s="13" t="n"/>
      <c r="G100" s="13" t="n"/>
      <c r="H100" s="8" t="n"/>
      <c r="I100" s="15">
        <f>IFERROR(VLOOKUP(H100,Listas!$DK$2:$DL$250,2,FALSE),"")</f>
        <v/>
      </c>
      <c r="J100" s="14" t="n"/>
      <c r="K100" s="14" t="n"/>
      <c r="L100" s="16" t="n"/>
      <c r="M100" s="16" t="n"/>
      <c r="N100" s="8" t="n"/>
      <c r="P100" s="17">
        <f>IF(NOT(OR(A100&lt;&gt;"",B100&lt;&gt;"",C100&lt;&gt;"",D100&lt;&gt;"",F100&lt;&gt;"",G100&lt;&gt;"",H100&lt;&gt;"",J100&lt;&gt;"",K100&lt;&gt;"",L100&lt;&gt;"",M100&lt;&gt;"",N100&lt;&gt;"")),"",IF(NOT(AND(OR(B100="",COUNTIF('2. Proyectos'!$A$5:$A$54,B100)&gt;0),OR(C100="",COUNTIF(Listas!$CJ$2:$CJ$12,C100)&gt;0),OR(D100="",AND(ISNUMBER(D100),D100&gt;0)),OR(F100="",AND(ISNUMBER(F100),F100&gt;=2018,F100&lt;=2025)),OR(G100="",AND(ISNUMBER(G100),G100&gt;=1,G100&lt;=12)),OR(H100="",COUNTIF(Listas!$H$2:$H$250,H100)&gt;0),OR(J100="",AND(ISNUMBER(J100),J100&gt;0)),OR(K100="",AND(ISNUMBER(K100),K100&gt;0)),OR(L100="",AND(ISNUMBER(L100),L100&gt;=0)),OR(M100="",COUNTIF(Listas!$BC$2:$BC$3,M100)&gt;0))),"Dato inválido",IF(NOT(AND(A100&lt;&gt;"",B100&lt;&gt;"",F100&lt;&gt;"",G100&lt;&gt;"",H100&lt;&gt;"",J100&lt;&gt;"")),"Incompleta","OK")))</f>
        <v/>
      </c>
    </row>
    <row r="101">
      <c r="A101" s="6" t="n"/>
      <c r="B101" s="6" t="n"/>
      <c r="C101" s="6" t="n"/>
      <c r="D101" s="19" t="n"/>
      <c r="E101" s="15">
        <f>IF(D101="","",IF(D101&lt;1,"N1",IF(D101&lt;30,"N2",IF(D101&lt;57.5,"N3","N4"))))</f>
        <v/>
      </c>
      <c r="F101" s="18" t="n"/>
      <c r="G101" s="18" t="n"/>
      <c r="H101" s="6" t="n"/>
      <c r="I101" s="15">
        <f>IFERROR(VLOOKUP(H101,Listas!$DK$2:$DL$250,2,FALSE),"")</f>
        <v/>
      </c>
      <c r="J101" s="19" t="n"/>
      <c r="K101" s="19" t="n"/>
      <c r="L101" s="20" t="n"/>
      <c r="M101" s="20" t="n"/>
      <c r="N101" s="6" t="n"/>
      <c r="P101" s="17">
        <f>IF(NOT(OR(A101&lt;&gt;"",B101&lt;&gt;"",C101&lt;&gt;"",D101&lt;&gt;"",F101&lt;&gt;"",G101&lt;&gt;"",H101&lt;&gt;"",J101&lt;&gt;"",K101&lt;&gt;"",L101&lt;&gt;"",M101&lt;&gt;"",N101&lt;&gt;"")),"",IF(NOT(AND(OR(B101="",COUNTIF('2. Proyectos'!$A$5:$A$54,B101)&gt;0),OR(C101="",COUNTIF(Listas!$CJ$2:$CJ$12,C101)&gt;0),OR(D101="",AND(ISNUMBER(D101),D101&gt;0)),OR(F101="",AND(ISNUMBER(F101),F101&gt;=2018,F101&lt;=2025)),OR(G101="",AND(ISNUMBER(G101),G101&gt;=1,G101&lt;=12)),OR(H101="",COUNTIF(Listas!$H$2:$H$250,H101)&gt;0),OR(J101="",AND(ISNUMBER(J101),J101&gt;0)),OR(K101="",AND(ISNUMBER(K101),K101&gt;0)),OR(L101="",AND(ISNUMBER(L101),L101&gt;=0)),OR(M101="",COUNTIF(Listas!$BC$2:$BC$3,M101)&gt;0))),"Dato inválido",IF(NOT(AND(A101&lt;&gt;"",B101&lt;&gt;"",F101&lt;&gt;"",G101&lt;&gt;"",H101&lt;&gt;"",J101&lt;&gt;"")),"Incompleta","OK")))</f>
        <v/>
      </c>
    </row>
    <row r="102">
      <c r="A102" s="8" t="n"/>
      <c r="B102" s="8" t="n"/>
      <c r="C102" s="8" t="n"/>
      <c r="D102" s="14" t="n"/>
      <c r="E102" s="15">
        <f>IF(D102="","",IF(D102&lt;1,"N1",IF(D102&lt;30,"N2",IF(D102&lt;57.5,"N3","N4"))))</f>
        <v/>
      </c>
      <c r="F102" s="13" t="n"/>
      <c r="G102" s="13" t="n"/>
      <c r="H102" s="8" t="n"/>
      <c r="I102" s="15">
        <f>IFERROR(VLOOKUP(H102,Listas!$DK$2:$DL$250,2,FALSE),"")</f>
        <v/>
      </c>
      <c r="J102" s="14" t="n"/>
      <c r="K102" s="14" t="n"/>
      <c r="L102" s="16" t="n"/>
      <c r="M102" s="16" t="n"/>
      <c r="N102" s="8" t="n"/>
      <c r="P102" s="17">
        <f>IF(NOT(OR(A102&lt;&gt;"",B102&lt;&gt;"",C102&lt;&gt;"",D102&lt;&gt;"",F102&lt;&gt;"",G102&lt;&gt;"",H102&lt;&gt;"",J102&lt;&gt;"",K102&lt;&gt;"",L102&lt;&gt;"",M102&lt;&gt;"",N102&lt;&gt;"")),"",IF(NOT(AND(OR(B102="",COUNTIF('2. Proyectos'!$A$5:$A$54,B102)&gt;0),OR(C102="",COUNTIF(Listas!$CJ$2:$CJ$12,C102)&gt;0),OR(D102="",AND(ISNUMBER(D102),D102&gt;0)),OR(F102="",AND(ISNUMBER(F102),F102&gt;=2018,F102&lt;=2025)),OR(G102="",AND(ISNUMBER(G102),G102&gt;=1,G102&lt;=12)),OR(H102="",COUNTIF(Listas!$H$2:$H$250,H102)&gt;0),OR(J102="",AND(ISNUMBER(J102),J102&gt;0)),OR(K102="",AND(ISNUMBER(K102),K102&gt;0)),OR(L102="",AND(ISNUMBER(L102),L102&gt;=0)),OR(M102="",COUNTIF(Listas!$BC$2:$BC$3,M102)&gt;0))),"Dato inválido",IF(NOT(AND(A102&lt;&gt;"",B102&lt;&gt;"",F102&lt;&gt;"",G102&lt;&gt;"",H102&lt;&gt;"",J102&lt;&gt;"")),"Incompleta","OK")))</f>
        <v/>
      </c>
    </row>
    <row r="103">
      <c r="A103" s="6" t="n"/>
      <c r="B103" s="6" t="n"/>
      <c r="C103" s="6" t="n"/>
      <c r="D103" s="19" t="n"/>
      <c r="E103" s="15">
        <f>IF(D103="","",IF(D103&lt;1,"N1",IF(D103&lt;30,"N2",IF(D103&lt;57.5,"N3","N4"))))</f>
        <v/>
      </c>
      <c r="F103" s="18" t="n"/>
      <c r="G103" s="18" t="n"/>
      <c r="H103" s="6" t="n"/>
      <c r="I103" s="15">
        <f>IFERROR(VLOOKUP(H103,Listas!$DK$2:$DL$250,2,FALSE),"")</f>
        <v/>
      </c>
      <c r="J103" s="19" t="n"/>
      <c r="K103" s="19" t="n"/>
      <c r="L103" s="20" t="n"/>
      <c r="M103" s="20" t="n"/>
      <c r="N103" s="6" t="n"/>
      <c r="P103" s="17">
        <f>IF(NOT(OR(A103&lt;&gt;"",B103&lt;&gt;"",C103&lt;&gt;"",D103&lt;&gt;"",F103&lt;&gt;"",G103&lt;&gt;"",H103&lt;&gt;"",J103&lt;&gt;"",K103&lt;&gt;"",L103&lt;&gt;"",M103&lt;&gt;"",N103&lt;&gt;"")),"",IF(NOT(AND(OR(B103="",COUNTIF('2. Proyectos'!$A$5:$A$54,B103)&gt;0),OR(C103="",COUNTIF(Listas!$CJ$2:$CJ$12,C103)&gt;0),OR(D103="",AND(ISNUMBER(D103),D103&gt;0)),OR(F103="",AND(ISNUMBER(F103),F103&gt;=2018,F103&lt;=2025)),OR(G103="",AND(ISNUMBER(G103),G103&gt;=1,G103&lt;=12)),OR(H103="",COUNTIF(Listas!$H$2:$H$250,H103)&gt;0),OR(J103="",AND(ISNUMBER(J103),J103&gt;0)),OR(K103="",AND(ISNUMBER(K103),K103&gt;0)),OR(L103="",AND(ISNUMBER(L103),L103&gt;=0)),OR(M103="",COUNTIF(Listas!$BC$2:$BC$3,M103)&gt;0))),"Dato inválido",IF(NOT(AND(A103&lt;&gt;"",B103&lt;&gt;"",F103&lt;&gt;"",G103&lt;&gt;"",H103&lt;&gt;"",J103&lt;&gt;"")),"Incompleta","OK")))</f>
        <v/>
      </c>
    </row>
    <row r="104">
      <c r="A104" s="8" t="n"/>
      <c r="B104" s="8" t="n"/>
      <c r="C104" s="8" t="n"/>
      <c r="D104" s="14" t="n"/>
      <c r="E104" s="15">
        <f>IF(D104="","",IF(D104&lt;1,"N1",IF(D104&lt;30,"N2",IF(D104&lt;57.5,"N3","N4"))))</f>
        <v/>
      </c>
      <c r="F104" s="13" t="n"/>
      <c r="G104" s="13" t="n"/>
      <c r="H104" s="8" t="n"/>
      <c r="I104" s="15">
        <f>IFERROR(VLOOKUP(H104,Listas!$DK$2:$DL$250,2,FALSE),"")</f>
        <v/>
      </c>
      <c r="J104" s="14" t="n"/>
      <c r="K104" s="14" t="n"/>
      <c r="L104" s="16" t="n"/>
      <c r="M104" s="16" t="n"/>
      <c r="N104" s="8" t="n"/>
      <c r="P104" s="17">
        <f>IF(NOT(OR(A104&lt;&gt;"",B104&lt;&gt;"",C104&lt;&gt;"",D104&lt;&gt;"",F104&lt;&gt;"",G104&lt;&gt;"",H104&lt;&gt;"",J104&lt;&gt;"",K104&lt;&gt;"",L104&lt;&gt;"",M104&lt;&gt;"",N104&lt;&gt;"")),"",IF(NOT(AND(OR(B104="",COUNTIF('2. Proyectos'!$A$5:$A$54,B104)&gt;0),OR(C104="",COUNTIF(Listas!$CJ$2:$CJ$12,C104)&gt;0),OR(D104="",AND(ISNUMBER(D104),D104&gt;0)),OR(F104="",AND(ISNUMBER(F104),F104&gt;=2018,F104&lt;=2025)),OR(G104="",AND(ISNUMBER(G104),G104&gt;=1,G104&lt;=12)),OR(H104="",COUNTIF(Listas!$H$2:$H$250,H104)&gt;0),OR(J104="",AND(ISNUMBER(J104),J104&gt;0)),OR(K104="",AND(ISNUMBER(K104),K104&gt;0)),OR(L104="",AND(ISNUMBER(L104),L104&gt;=0)),OR(M104="",COUNTIF(Listas!$BC$2:$BC$3,M104)&gt;0))),"Dato inválido",IF(NOT(AND(A104&lt;&gt;"",B104&lt;&gt;"",F104&lt;&gt;"",G104&lt;&gt;"",H104&lt;&gt;"",J104&lt;&gt;"")),"Incompleta","OK")))</f>
        <v/>
      </c>
    </row>
    <row r="105">
      <c r="A105" s="6" t="n"/>
      <c r="B105" s="6" t="n"/>
      <c r="C105" s="6" t="n"/>
      <c r="D105" s="19" t="n"/>
      <c r="E105" s="15">
        <f>IF(D105="","",IF(D105&lt;1,"N1",IF(D105&lt;30,"N2",IF(D105&lt;57.5,"N3","N4"))))</f>
        <v/>
      </c>
      <c r="F105" s="18" t="n"/>
      <c r="G105" s="18" t="n"/>
      <c r="H105" s="6" t="n"/>
      <c r="I105" s="15">
        <f>IFERROR(VLOOKUP(H105,Listas!$DK$2:$DL$250,2,FALSE),"")</f>
        <v/>
      </c>
      <c r="J105" s="19" t="n"/>
      <c r="K105" s="19" t="n"/>
      <c r="L105" s="20" t="n"/>
      <c r="M105" s="20" t="n"/>
      <c r="N105" s="6" t="n"/>
      <c r="P105" s="17">
        <f>IF(NOT(OR(A105&lt;&gt;"",B105&lt;&gt;"",C105&lt;&gt;"",D105&lt;&gt;"",F105&lt;&gt;"",G105&lt;&gt;"",H105&lt;&gt;"",J105&lt;&gt;"",K105&lt;&gt;"",L105&lt;&gt;"",M105&lt;&gt;"",N105&lt;&gt;"")),"",IF(NOT(AND(OR(B105="",COUNTIF('2. Proyectos'!$A$5:$A$54,B105)&gt;0),OR(C105="",COUNTIF(Listas!$CJ$2:$CJ$12,C105)&gt;0),OR(D105="",AND(ISNUMBER(D105),D105&gt;0)),OR(F105="",AND(ISNUMBER(F105),F105&gt;=2018,F105&lt;=2025)),OR(G105="",AND(ISNUMBER(G105),G105&gt;=1,G105&lt;=12)),OR(H105="",COUNTIF(Listas!$H$2:$H$250,H105)&gt;0),OR(J105="",AND(ISNUMBER(J105),J105&gt;0)),OR(K105="",AND(ISNUMBER(K105),K105&gt;0)),OR(L105="",AND(ISNUMBER(L105),L105&gt;=0)),OR(M105="",COUNTIF(Listas!$BC$2:$BC$3,M105)&gt;0))),"Dato inválido",IF(NOT(AND(A105&lt;&gt;"",B105&lt;&gt;"",F105&lt;&gt;"",G105&lt;&gt;"",H105&lt;&gt;"",J105&lt;&gt;"")),"Incompleta","OK")))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F4:M4"/>
    <mergeCell ref="A2:R2"/>
    <mergeCell ref="N4"/>
    <mergeCell ref="D4:E4"/>
    <mergeCell ref="A1:R1"/>
    <mergeCell ref="A4:C4"/>
  </mergeCells>
  <conditionalFormatting sqref="P6:P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0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=Listas!$CJ$2:$CJ$12</formula1>
    </dataValidation>
    <dataValidation sqref="D6:D105" showDropDown="0" showInputMessage="0" showErrorMessage="1" allowBlank="1" errorTitle="Valor inválido" error="Debe ser un número mayor que cero." type="decimal" operator="greaterThan">
      <formula1>0</formula1>
    </dataValidation>
    <dataValidation sqref="F6:F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G6:G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H6:H105" showDropDown="0" showInputMessage="0" showErrorMessage="1" allowBlank="1" errorTitle="Fuera de catálogo" error="Seleccione un valor de la lista." type="list">
      <formula1>=Listas!$H$2:$H$250</formula1>
    </dataValidation>
    <dataValidation sqref="J6:J105" showDropDown="0" showInputMessage="0" showErrorMessage="1" allowBlank="1" errorTitle="Valor inválido" error="Debe ser un número mayor que cero." type="decimal" operator="greaterThan">
      <formula1>0</formula1>
    </dataValidation>
    <dataValidation sqref="K6:K105" showDropDown="0" showInputMessage="0" showErrorMessage="1" allowBlank="1" errorTitle="Valor inválido" error="Debe ser un número mayor que cero." type="decimal" operator="greaterThan">
      <formula1>0</formula1>
    </dataValidation>
    <dataValidation sqref="L6:L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M6:M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U1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18" customWidth="1" min="5" max="5"/>
    <col width="13" customWidth="1" min="6" max="6"/>
    <col width="19" customWidth="1" min="7" max="7"/>
    <col width="12" customWidth="1" min="8" max="8"/>
    <col width="13" customWidth="1" min="9" max="9"/>
    <col width="12" customWidth="1" min="10" max="10"/>
    <col width="15" customWidth="1" min="11" max="11"/>
    <col width="15" customWidth="1" min="12" max="12"/>
    <col width="16" customWidth="1" min="13" max="13"/>
    <col width="12" customWidth="1" min="14" max="14"/>
    <col width="23" customWidth="1" min="15" max="15"/>
    <col width="25" customWidth="1" min="16" max="16"/>
    <col width="25" customWidth="1" min="17" max="17"/>
    <col width="26" customWidth="1" min="18" max="18"/>
    <col width="15" customWidth="1" min="19" max="19"/>
    <col width="16" customWidth="1" min="21" max="21"/>
  </cols>
  <sheetData>
    <row r="1" ht="24" customHeight="1">
      <c r="A1" s="1" t="inlineStr">
        <is>
          <t>F7. Líneas - Conductores</t>
        </is>
      </c>
    </row>
    <row r="2">
      <c r="A2" s="2" t="inlineStr">
        <is>
          <t>Plantilla de recolección de información de los Operadores de Red</t>
        </is>
      </c>
    </row>
    <row r="3"/>
    <row r="4">
      <c r="A4" s="9" t="inlineStr">
        <is>
          <t>IDENTIFICACIÓN</t>
        </is>
      </c>
      <c r="D4" s="10" t="inlineStr">
        <is>
          <t>CARACTERÍSTICA</t>
        </is>
      </c>
      <c r="K4" s="11" t="inlineStr">
        <is>
          <t>INFORMACIÓN DE COMPRA</t>
        </is>
      </c>
      <c r="S4" s="12" t="inlineStr">
        <is>
          <t>GENERAL</t>
        </is>
      </c>
    </row>
    <row r="5" ht="30" customHeight="1">
      <c r="A5" s="7" t="inlineStr">
        <is>
          <t>IUL asociado</t>
        </is>
      </c>
      <c r="B5" s="7" t="inlineStr">
        <is>
          <t>Código proyecto</t>
        </is>
      </c>
      <c r="C5" s="7" t="inlineStr">
        <is>
          <t>UC reportada</t>
        </is>
      </c>
      <c r="D5" s="7" t="inlineStr">
        <is>
          <t>Tensión (kV)</t>
        </is>
      </c>
      <c r="E5" s="7" t="inlineStr">
        <is>
          <t>Nivel de tensión</t>
        </is>
      </c>
      <c r="F5" s="7" t="inlineStr">
        <is>
          <t>Tipo de red</t>
        </is>
      </c>
      <c r="G5" s="7" t="inlineStr">
        <is>
          <t>Calibre conductor</t>
        </is>
      </c>
      <c r="H5" s="7" t="inlineStr">
        <is>
          <t>Material</t>
        </is>
      </c>
      <c r="I5" s="7" t="inlineStr">
        <is>
          <t>Aislamiento</t>
        </is>
      </c>
      <c r="J5" s="7" t="inlineStr">
        <is>
          <t>Ubicación</t>
        </is>
      </c>
      <c r="K5" s="7" t="inlineStr">
        <is>
          <t>Año de compra</t>
        </is>
      </c>
      <c r="L5" s="7" t="inlineStr">
        <is>
          <t>Mes de compra</t>
        </is>
      </c>
      <c r="M5" s="7" t="inlineStr">
        <is>
          <t>País de origen</t>
        </is>
      </c>
      <c r="N5" s="7" t="inlineStr">
        <is>
          <t>Moneda</t>
        </is>
      </c>
      <c r="O5" s="7" t="inlineStr">
        <is>
          <t>Valor de compra (DDP)</t>
        </is>
      </c>
      <c r="P5" s="7" t="inlineStr">
        <is>
          <t>Cantidad de compra (km)</t>
        </is>
      </c>
      <c r="Q5" s="7" t="inlineStr">
        <is>
          <t>Costo instalación (COP)</t>
        </is>
      </c>
      <c r="R5" s="7" t="inlineStr">
        <is>
          <t>Metodología costo instalación</t>
        </is>
      </c>
      <c r="S5" s="7" t="inlineStr">
        <is>
          <t>Observaciones</t>
        </is>
      </c>
      <c r="U5" s="7" t="inlineStr">
        <is>
          <t>Revisión de fila</t>
        </is>
      </c>
    </row>
    <row r="6">
      <c r="A6" s="8" t="n"/>
      <c r="B6" s="8" t="n"/>
      <c r="C6" s="8" t="n"/>
      <c r="D6" s="14" t="n"/>
      <c r="E6" s="15">
        <f>IF(D6="","",IF(D6&lt;1,"N1",IF(D6&lt;30,"N2",IF(D6&lt;57.5,"N3","N4"))))</f>
        <v/>
      </c>
      <c r="F6" s="8" t="n"/>
      <c r="G6" s="8" t="n"/>
      <c r="H6" s="8" t="n"/>
      <c r="I6" s="8" t="n"/>
      <c r="J6" s="8" t="n"/>
      <c r="K6" s="13" t="n"/>
      <c r="L6" s="13" t="n"/>
      <c r="M6" s="8" t="n"/>
      <c r="N6" s="15">
        <f>IFERROR(VLOOKUP(M6,Listas!$DK$2:$DL$250,2,FALSE),"")</f>
        <v/>
      </c>
      <c r="O6" s="14" t="n"/>
      <c r="P6" s="14" t="n"/>
      <c r="Q6" s="16" t="n"/>
      <c r="R6" s="16" t="n"/>
      <c r="S6" s="8" t="n"/>
      <c r="U6" s="17">
        <f>IF(NOT(OR(A6&lt;&gt;"",B6&lt;&gt;"",C6&lt;&gt;"",D6&lt;&gt;"",F6&lt;&gt;"",G6&lt;&gt;"",H6&lt;&gt;"",I6&lt;&gt;"",J6&lt;&gt;"",K6&lt;&gt;"",L6&lt;&gt;"",M6&lt;&gt;"",O6&lt;&gt;"",P6&lt;&gt;"",Q6&lt;&gt;"",R6&lt;&gt;"",S6&lt;&gt;"")),"",IF(NOT(AND(OR(B6="",COUNTIF('2. Proyectos'!$A$5:$A$54,B6)&gt;0),OR(C6="",COUNTIF(Listas!$CM$2:$CM$112,C6)&gt;0),OR(D6="",AND(ISNUMBER(D6),D6&gt;0)),OR(F6="",COUNTIF(Listas!$AC$2:$AC$5,F6)&gt;0),OR(H6="",COUNTIF(Listas!$W$2:$W$6,H6)&gt;0),OR(I6="",COUNTIF(Listas!$Z$2:$Z$4,I6)&gt;0),OR(J6="",COUNTIF(Listas!$AF$2:$AF$3,J6)&gt;0),OR(K6="",AND(ISNUMBER(K6),K6&gt;=2018,K6&lt;=2025)),OR(L6="",AND(ISNUMBER(L6),L6&gt;=1,L6&lt;=12)),OR(M6="",COUNTIF(Listas!$H$2:$H$250,M6)&gt;0),OR(O6="",AND(ISNUMBER(O6),O6&gt;0)),OR(P6="",AND(ISNUMBER(P6),P6&gt;0)),OR(Q6="",AND(ISNUMBER(Q6),Q6&gt;=0)),OR(R6="",COUNTIF(Listas!$BC$2:$BC$3,R6)&gt;0))),"Dato inválido",IF(NOT(AND(A6&lt;&gt;"",B6&lt;&gt;"",F6&lt;&gt;"",G6&lt;&gt;"",H6&lt;&gt;"",I6&lt;&gt;"",J6&lt;&gt;"",K6&lt;&gt;"",L6&lt;&gt;"",M6&lt;&gt;"",O6&lt;&gt;"")),"Incompleta","OK")))</f>
        <v/>
      </c>
    </row>
    <row r="7">
      <c r="A7" s="6" t="n"/>
      <c r="B7" s="6" t="n"/>
      <c r="C7" s="6" t="n"/>
      <c r="D7" s="19" t="n"/>
      <c r="E7" s="15">
        <f>IF(D7="","",IF(D7&lt;1,"N1",IF(D7&lt;30,"N2",IF(D7&lt;57.5,"N3","N4"))))</f>
        <v/>
      </c>
      <c r="F7" s="6" t="n"/>
      <c r="G7" s="6" t="n"/>
      <c r="H7" s="6" t="n"/>
      <c r="I7" s="6" t="n"/>
      <c r="J7" s="6" t="n"/>
      <c r="K7" s="18" t="n"/>
      <c r="L7" s="18" t="n"/>
      <c r="M7" s="6" t="n"/>
      <c r="N7" s="15">
        <f>IFERROR(VLOOKUP(M7,Listas!$DK$2:$DL$250,2,FALSE),"")</f>
        <v/>
      </c>
      <c r="O7" s="19" t="n"/>
      <c r="P7" s="19" t="n"/>
      <c r="Q7" s="20" t="n"/>
      <c r="R7" s="20" t="n"/>
      <c r="S7" s="6" t="n"/>
      <c r="U7" s="17">
        <f>IF(NOT(OR(A7&lt;&gt;"",B7&lt;&gt;"",C7&lt;&gt;"",D7&lt;&gt;"",F7&lt;&gt;"",G7&lt;&gt;"",H7&lt;&gt;"",I7&lt;&gt;"",J7&lt;&gt;"",K7&lt;&gt;"",L7&lt;&gt;"",M7&lt;&gt;"",O7&lt;&gt;"",P7&lt;&gt;"",Q7&lt;&gt;"",R7&lt;&gt;"",S7&lt;&gt;"")),"",IF(NOT(AND(OR(B7="",COUNTIF('2. Proyectos'!$A$5:$A$54,B7)&gt;0),OR(C7="",COUNTIF(Listas!$CM$2:$CM$112,C7)&gt;0),OR(D7="",AND(ISNUMBER(D7),D7&gt;0)),OR(F7="",COUNTIF(Listas!$AC$2:$AC$5,F7)&gt;0),OR(H7="",COUNTIF(Listas!$W$2:$W$6,H7)&gt;0),OR(I7="",COUNTIF(Listas!$Z$2:$Z$4,I7)&gt;0),OR(J7="",COUNTIF(Listas!$AF$2:$AF$3,J7)&gt;0),OR(K7="",AND(ISNUMBER(K7),K7&gt;=2018,K7&lt;=2025)),OR(L7="",AND(ISNUMBER(L7),L7&gt;=1,L7&lt;=12)),OR(M7="",COUNTIF(Listas!$H$2:$H$250,M7)&gt;0),OR(O7="",AND(ISNUMBER(O7),O7&gt;0)),OR(P7="",AND(ISNUMBER(P7),P7&gt;0)),OR(Q7="",AND(ISNUMBER(Q7),Q7&gt;=0)),OR(R7="",COUNTIF(Listas!$BC$2:$BC$3,R7)&gt;0))),"Dato inválido",IF(NOT(AND(A7&lt;&gt;"",B7&lt;&gt;"",F7&lt;&gt;"",G7&lt;&gt;"",H7&lt;&gt;"",I7&lt;&gt;"",J7&lt;&gt;"",K7&lt;&gt;"",L7&lt;&gt;"",M7&lt;&gt;"",O7&lt;&gt;"")),"Incompleta","OK")))</f>
        <v/>
      </c>
    </row>
    <row r="8">
      <c r="A8" s="8" t="n"/>
      <c r="B8" s="8" t="n"/>
      <c r="C8" s="8" t="n"/>
      <c r="D8" s="14" t="n"/>
      <c r="E8" s="15">
        <f>IF(D8="","",IF(D8&lt;1,"N1",IF(D8&lt;30,"N2",IF(D8&lt;57.5,"N3","N4"))))</f>
        <v/>
      </c>
      <c r="F8" s="8" t="n"/>
      <c r="G8" s="8" t="n"/>
      <c r="H8" s="8" t="n"/>
      <c r="I8" s="8" t="n"/>
      <c r="J8" s="8" t="n"/>
      <c r="K8" s="13" t="n"/>
      <c r="L8" s="13" t="n"/>
      <c r="M8" s="8" t="n"/>
      <c r="N8" s="15">
        <f>IFERROR(VLOOKUP(M8,Listas!$DK$2:$DL$250,2,FALSE),"")</f>
        <v/>
      </c>
      <c r="O8" s="14" t="n"/>
      <c r="P8" s="14" t="n"/>
      <c r="Q8" s="16" t="n"/>
      <c r="R8" s="16" t="n"/>
      <c r="S8" s="8" t="n"/>
      <c r="U8" s="17">
        <f>IF(NOT(OR(A8&lt;&gt;"",B8&lt;&gt;"",C8&lt;&gt;"",D8&lt;&gt;"",F8&lt;&gt;"",G8&lt;&gt;"",H8&lt;&gt;"",I8&lt;&gt;"",J8&lt;&gt;"",K8&lt;&gt;"",L8&lt;&gt;"",M8&lt;&gt;"",O8&lt;&gt;"",P8&lt;&gt;"",Q8&lt;&gt;"",R8&lt;&gt;"",S8&lt;&gt;"")),"",IF(NOT(AND(OR(B8="",COUNTIF('2. Proyectos'!$A$5:$A$54,B8)&gt;0),OR(C8="",COUNTIF(Listas!$CM$2:$CM$112,C8)&gt;0),OR(D8="",AND(ISNUMBER(D8),D8&gt;0)),OR(F8="",COUNTIF(Listas!$AC$2:$AC$5,F8)&gt;0),OR(H8="",COUNTIF(Listas!$W$2:$W$6,H8)&gt;0),OR(I8="",COUNTIF(Listas!$Z$2:$Z$4,I8)&gt;0),OR(J8="",COUNTIF(Listas!$AF$2:$AF$3,J8)&gt;0),OR(K8="",AND(ISNUMBER(K8),K8&gt;=2018,K8&lt;=2025)),OR(L8="",AND(ISNUMBER(L8),L8&gt;=1,L8&lt;=12)),OR(M8="",COUNTIF(Listas!$H$2:$H$250,M8)&gt;0),OR(O8="",AND(ISNUMBER(O8),O8&gt;0)),OR(P8="",AND(ISNUMBER(P8),P8&gt;0)),OR(Q8="",AND(ISNUMBER(Q8),Q8&gt;=0)),OR(R8="",COUNTIF(Listas!$BC$2:$BC$3,R8)&gt;0))),"Dato inválido",IF(NOT(AND(A8&lt;&gt;"",B8&lt;&gt;"",F8&lt;&gt;"",G8&lt;&gt;"",H8&lt;&gt;"",I8&lt;&gt;"",J8&lt;&gt;"",K8&lt;&gt;"",L8&lt;&gt;"",M8&lt;&gt;"",O8&lt;&gt;"")),"Incompleta","OK")))</f>
        <v/>
      </c>
    </row>
    <row r="9">
      <c r="A9" s="6" t="n"/>
      <c r="B9" s="6" t="n"/>
      <c r="C9" s="6" t="n"/>
      <c r="D9" s="19" t="n"/>
      <c r="E9" s="15">
        <f>IF(D9="","",IF(D9&lt;1,"N1",IF(D9&lt;30,"N2",IF(D9&lt;57.5,"N3","N4"))))</f>
        <v/>
      </c>
      <c r="F9" s="6" t="n"/>
      <c r="G9" s="6" t="n"/>
      <c r="H9" s="6" t="n"/>
      <c r="I9" s="6" t="n"/>
      <c r="J9" s="6" t="n"/>
      <c r="K9" s="18" t="n"/>
      <c r="L9" s="18" t="n"/>
      <c r="M9" s="6" t="n"/>
      <c r="N9" s="15">
        <f>IFERROR(VLOOKUP(M9,Listas!$DK$2:$DL$250,2,FALSE),"")</f>
        <v/>
      </c>
      <c r="O9" s="19" t="n"/>
      <c r="P9" s="19" t="n"/>
      <c r="Q9" s="20" t="n"/>
      <c r="R9" s="20" t="n"/>
      <c r="S9" s="6" t="n"/>
      <c r="U9" s="17">
        <f>IF(NOT(OR(A9&lt;&gt;"",B9&lt;&gt;"",C9&lt;&gt;"",D9&lt;&gt;"",F9&lt;&gt;"",G9&lt;&gt;"",H9&lt;&gt;"",I9&lt;&gt;"",J9&lt;&gt;"",K9&lt;&gt;"",L9&lt;&gt;"",M9&lt;&gt;"",O9&lt;&gt;"",P9&lt;&gt;"",Q9&lt;&gt;"",R9&lt;&gt;"",S9&lt;&gt;"")),"",IF(NOT(AND(OR(B9="",COUNTIF('2. Proyectos'!$A$5:$A$54,B9)&gt;0),OR(C9="",COUNTIF(Listas!$CM$2:$CM$112,C9)&gt;0),OR(D9="",AND(ISNUMBER(D9),D9&gt;0)),OR(F9="",COUNTIF(Listas!$AC$2:$AC$5,F9)&gt;0),OR(H9="",COUNTIF(Listas!$W$2:$W$6,H9)&gt;0),OR(I9="",COUNTIF(Listas!$Z$2:$Z$4,I9)&gt;0),OR(J9="",COUNTIF(Listas!$AF$2:$AF$3,J9)&gt;0),OR(K9="",AND(ISNUMBER(K9),K9&gt;=2018,K9&lt;=2025)),OR(L9="",AND(ISNUMBER(L9),L9&gt;=1,L9&lt;=12)),OR(M9="",COUNTIF(Listas!$H$2:$H$250,M9)&gt;0),OR(O9="",AND(ISNUMBER(O9),O9&gt;0)),OR(P9="",AND(ISNUMBER(P9),P9&gt;0)),OR(Q9="",AND(ISNUMBER(Q9),Q9&gt;=0)),OR(R9="",COUNTIF(Listas!$BC$2:$BC$3,R9)&gt;0))),"Dato inválido",IF(NOT(AND(A9&lt;&gt;"",B9&lt;&gt;"",F9&lt;&gt;"",G9&lt;&gt;"",H9&lt;&gt;"",I9&lt;&gt;"",J9&lt;&gt;"",K9&lt;&gt;"",L9&lt;&gt;"",M9&lt;&gt;"",O9&lt;&gt;"")),"Incompleta","OK")))</f>
        <v/>
      </c>
    </row>
    <row r="10">
      <c r="A10" s="8" t="n"/>
      <c r="B10" s="8" t="n"/>
      <c r="C10" s="8" t="n"/>
      <c r="D10" s="14" t="n"/>
      <c r="E10" s="15">
        <f>IF(D10="","",IF(D10&lt;1,"N1",IF(D10&lt;30,"N2",IF(D10&lt;57.5,"N3","N4"))))</f>
        <v/>
      </c>
      <c r="F10" s="8" t="n"/>
      <c r="G10" s="8" t="n"/>
      <c r="H10" s="8" t="n"/>
      <c r="I10" s="8" t="n"/>
      <c r="J10" s="8" t="n"/>
      <c r="K10" s="13" t="n"/>
      <c r="L10" s="13" t="n"/>
      <c r="M10" s="8" t="n"/>
      <c r="N10" s="15">
        <f>IFERROR(VLOOKUP(M10,Listas!$DK$2:$DL$250,2,FALSE),"")</f>
        <v/>
      </c>
      <c r="O10" s="14" t="n"/>
      <c r="P10" s="14" t="n"/>
      <c r="Q10" s="16" t="n"/>
      <c r="R10" s="16" t="n"/>
      <c r="S10" s="8" t="n"/>
      <c r="U10" s="17">
        <f>IF(NOT(OR(A10&lt;&gt;"",B10&lt;&gt;"",C10&lt;&gt;"",D10&lt;&gt;"",F10&lt;&gt;"",G10&lt;&gt;"",H10&lt;&gt;"",I10&lt;&gt;"",J10&lt;&gt;"",K10&lt;&gt;"",L10&lt;&gt;"",M10&lt;&gt;"",O10&lt;&gt;"",P10&lt;&gt;"",Q10&lt;&gt;"",R10&lt;&gt;"",S10&lt;&gt;"")),"",IF(NOT(AND(OR(B10="",COUNTIF('2. Proyectos'!$A$5:$A$54,B10)&gt;0),OR(C10="",COUNTIF(Listas!$CM$2:$CM$112,C10)&gt;0),OR(D10="",AND(ISNUMBER(D10),D10&gt;0)),OR(F10="",COUNTIF(Listas!$AC$2:$AC$5,F10)&gt;0),OR(H10="",COUNTIF(Listas!$W$2:$W$6,H10)&gt;0),OR(I10="",COUNTIF(Listas!$Z$2:$Z$4,I10)&gt;0),OR(J10="",COUNTIF(Listas!$AF$2:$AF$3,J10)&gt;0),OR(K10="",AND(ISNUMBER(K10),K10&gt;=2018,K10&lt;=2025)),OR(L10="",AND(ISNUMBER(L10),L10&gt;=1,L10&lt;=12)),OR(M10="",COUNTIF(Listas!$H$2:$H$250,M10)&gt;0),OR(O10="",AND(ISNUMBER(O10),O10&gt;0)),OR(P10="",AND(ISNUMBER(P10),P10&gt;0)),OR(Q10="",AND(ISNUMBER(Q10),Q10&gt;=0)),OR(R10="",COUNTIF(Listas!$BC$2:$BC$3,R10)&gt;0))),"Dato inválido",IF(NOT(AND(A10&lt;&gt;"",B10&lt;&gt;"",F10&lt;&gt;"",G10&lt;&gt;"",H10&lt;&gt;"",I10&lt;&gt;"",J10&lt;&gt;"",K10&lt;&gt;"",L10&lt;&gt;"",M10&lt;&gt;"",O10&lt;&gt;"")),"Incompleta","OK")))</f>
        <v/>
      </c>
    </row>
    <row r="11">
      <c r="A11" s="6" t="n"/>
      <c r="B11" s="6" t="n"/>
      <c r="C11" s="6" t="n"/>
      <c r="D11" s="19" t="n"/>
      <c r="E11" s="15">
        <f>IF(D11="","",IF(D11&lt;1,"N1",IF(D11&lt;30,"N2",IF(D11&lt;57.5,"N3","N4"))))</f>
        <v/>
      </c>
      <c r="F11" s="6" t="n"/>
      <c r="G11" s="6" t="n"/>
      <c r="H11" s="6" t="n"/>
      <c r="I11" s="6" t="n"/>
      <c r="J11" s="6" t="n"/>
      <c r="K11" s="18" t="n"/>
      <c r="L11" s="18" t="n"/>
      <c r="M11" s="6" t="n"/>
      <c r="N11" s="15">
        <f>IFERROR(VLOOKUP(M11,Listas!$DK$2:$DL$250,2,FALSE),"")</f>
        <v/>
      </c>
      <c r="O11" s="19" t="n"/>
      <c r="P11" s="19" t="n"/>
      <c r="Q11" s="20" t="n"/>
      <c r="R11" s="20" t="n"/>
      <c r="S11" s="6" t="n"/>
      <c r="U11" s="17">
        <f>IF(NOT(OR(A11&lt;&gt;"",B11&lt;&gt;"",C11&lt;&gt;"",D11&lt;&gt;"",F11&lt;&gt;"",G11&lt;&gt;"",H11&lt;&gt;"",I11&lt;&gt;"",J11&lt;&gt;"",K11&lt;&gt;"",L11&lt;&gt;"",M11&lt;&gt;"",O11&lt;&gt;"",P11&lt;&gt;"",Q11&lt;&gt;"",R11&lt;&gt;"",S11&lt;&gt;"")),"",IF(NOT(AND(OR(B11="",COUNTIF('2. Proyectos'!$A$5:$A$54,B11)&gt;0),OR(C11="",COUNTIF(Listas!$CM$2:$CM$112,C11)&gt;0),OR(D11="",AND(ISNUMBER(D11),D11&gt;0)),OR(F11="",COUNTIF(Listas!$AC$2:$AC$5,F11)&gt;0),OR(H11="",COUNTIF(Listas!$W$2:$W$6,H11)&gt;0),OR(I11="",COUNTIF(Listas!$Z$2:$Z$4,I11)&gt;0),OR(J11="",COUNTIF(Listas!$AF$2:$AF$3,J11)&gt;0),OR(K11="",AND(ISNUMBER(K11),K11&gt;=2018,K11&lt;=2025)),OR(L11="",AND(ISNUMBER(L11),L11&gt;=1,L11&lt;=12)),OR(M11="",COUNTIF(Listas!$H$2:$H$250,M11)&gt;0),OR(O11="",AND(ISNUMBER(O11),O11&gt;0)),OR(P11="",AND(ISNUMBER(P11),P11&gt;0)),OR(Q11="",AND(ISNUMBER(Q11),Q11&gt;=0)),OR(R11="",COUNTIF(Listas!$BC$2:$BC$3,R11)&gt;0))),"Dato inválido",IF(NOT(AND(A11&lt;&gt;"",B11&lt;&gt;"",F11&lt;&gt;"",G11&lt;&gt;"",H11&lt;&gt;"",I11&lt;&gt;"",J11&lt;&gt;"",K11&lt;&gt;"",L11&lt;&gt;"",M11&lt;&gt;"",O11&lt;&gt;"")),"Incompleta","OK")))</f>
        <v/>
      </c>
    </row>
    <row r="12">
      <c r="A12" s="8" t="n"/>
      <c r="B12" s="8" t="n"/>
      <c r="C12" s="8" t="n"/>
      <c r="D12" s="14" t="n"/>
      <c r="E12" s="15">
        <f>IF(D12="","",IF(D12&lt;1,"N1",IF(D12&lt;30,"N2",IF(D12&lt;57.5,"N3","N4"))))</f>
        <v/>
      </c>
      <c r="F12" s="8" t="n"/>
      <c r="G12" s="8" t="n"/>
      <c r="H12" s="8" t="n"/>
      <c r="I12" s="8" t="n"/>
      <c r="J12" s="8" t="n"/>
      <c r="K12" s="13" t="n"/>
      <c r="L12" s="13" t="n"/>
      <c r="M12" s="8" t="n"/>
      <c r="N12" s="15">
        <f>IFERROR(VLOOKUP(M12,Listas!$DK$2:$DL$250,2,FALSE),"")</f>
        <v/>
      </c>
      <c r="O12" s="14" t="n"/>
      <c r="P12" s="14" t="n"/>
      <c r="Q12" s="16" t="n"/>
      <c r="R12" s="16" t="n"/>
      <c r="S12" s="8" t="n"/>
      <c r="U12" s="17">
        <f>IF(NOT(OR(A12&lt;&gt;"",B12&lt;&gt;"",C12&lt;&gt;"",D12&lt;&gt;"",F12&lt;&gt;"",G12&lt;&gt;"",H12&lt;&gt;"",I12&lt;&gt;"",J12&lt;&gt;"",K12&lt;&gt;"",L12&lt;&gt;"",M12&lt;&gt;"",O12&lt;&gt;"",P12&lt;&gt;"",Q12&lt;&gt;"",R12&lt;&gt;"",S12&lt;&gt;"")),"",IF(NOT(AND(OR(B12="",COUNTIF('2. Proyectos'!$A$5:$A$54,B12)&gt;0),OR(C12="",COUNTIF(Listas!$CM$2:$CM$112,C12)&gt;0),OR(D12="",AND(ISNUMBER(D12),D12&gt;0)),OR(F12="",COUNTIF(Listas!$AC$2:$AC$5,F12)&gt;0),OR(H12="",COUNTIF(Listas!$W$2:$W$6,H12)&gt;0),OR(I12="",COUNTIF(Listas!$Z$2:$Z$4,I12)&gt;0),OR(J12="",COUNTIF(Listas!$AF$2:$AF$3,J12)&gt;0),OR(K12="",AND(ISNUMBER(K12),K12&gt;=2018,K12&lt;=2025)),OR(L12="",AND(ISNUMBER(L12),L12&gt;=1,L12&lt;=12)),OR(M12="",COUNTIF(Listas!$H$2:$H$250,M12)&gt;0),OR(O12="",AND(ISNUMBER(O12),O12&gt;0)),OR(P12="",AND(ISNUMBER(P12),P12&gt;0)),OR(Q12="",AND(ISNUMBER(Q12),Q12&gt;=0)),OR(R12="",COUNTIF(Listas!$BC$2:$BC$3,R12)&gt;0))),"Dato inválido",IF(NOT(AND(A12&lt;&gt;"",B12&lt;&gt;"",F12&lt;&gt;"",G12&lt;&gt;"",H12&lt;&gt;"",I12&lt;&gt;"",J12&lt;&gt;"",K12&lt;&gt;"",L12&lt;&gt;"",M12&lt;&gt;"",O12&lt;&gt;"")),"Incompleta","OK")))</f>
        <v/>
      </c>
    </row>
    <row r="13">
      <c r="A13" s="6" t="n"/>
      <c r="B13" s="6" t="n"/>
      <c r="C13" s="6" t="n"/>
      <c r="D13" s="19" t="n"/>
      <c r="E13" s="15">
        <f>IF(D13="","",IF(D13&lt;1,"N1",IF(D13&lt;30,"N2",IF(D13&lt;57.5,"N3","N4"))))</f>
        <v/>
      </c>
      <c r="F13" s="6" t="n"/>
      <c r="G13" s="6" t="n"/>
      <c r="H13" s="6" t="n"/>
      <c r="I13" s="6" t="n"/>
      <c r="J13" s="6" t="n"/>
      <c r="K13" s="18" t="n"/>
      <c r="L13" s="18" t="n"/>
      <c r="M13" s="6" t="n"/>
      <c r="N13" s="15">
        <f>IFERROR(VLOOKUP(M13,Listas!$DK$2:$DL$250,2,FALSE),"")</f>
        <v/>
      </c>
      <c r="O13" s="19" t="n"/>
      <c r="P13" s="19" t="n"/>
      <c r="Q13" s="20" t="n"/>
      <c r="R13" s="20" t="n"/>
      <c r="S13" s="6" t="n"/>
      <c r="U13" s="17">
        <f>IF(NOT(OR(A13&lt;&gt;"",B13&lt;&gt;"",C13&lt;&gt;"",D13&lt;&gt;"",F13&lt;&gt;"",G13&lt;&gt;"",H13&lt;&gt;"",I13&lt;&gt;"",J13&lt;&gt;"",K13&lt;&gt;"",L13&lt;&gt;"",M13&lt;&gt;"",O13&lt;&gt;"",P13&lt;&gt;"",Q13&lt;&gt;"",R13&lt;&gt;"",S13&lt;&gt;"")),"",IF(NOT(AND(OR(B13="",COUNTIF('2. Proyectos'!$A$5:$A$54,B13)&gt;0),OR(C13="",COUNTIF(Listas!$CM$2:$CM$112,C13)&gt;0),OR(D13="",AND(ISNUMBER(D13),D13&gt;0)),OR(F13="",COUNTIF(Listas!$AC$2:$AC$5,F13)&gt;0),OR(H13="",COUNTIF(Listas!$W$2:$W$6,H13)&gt;0),OR(I13="",COUNTIF(Listas!$Z$2:$Z$4,I13)&gt;0),OR(J13="",COUNTIF(Listas!$AF$2:$AF$3,J13)&gt;0),OR(K13="",AND(ISNUMBER(K13),K13&gt;=2018,K13&lt;=2025)),OR(L13="",AND(ISNUMBER(L13),L13&gt;=1,L13&lt;=12)),OR(M13="",COUNTIF(Listas!$H$2:$H$250,M13)&gt;0),OR(O13="",AND(ISNUMBER(O13),O13&gt;0)),OR(P13="",AND(ISNUMBER(P13),P13&gt;0)),OR(Q13="",AND(ISNUMBER(Q13),Q13&gt;=0)),OR(R13="",COUNTIF(Listas!$BC$2:$BC$3,R13)&gt;0))),"Dato inválido",IF(NOT(AND(A13&lt;&gt;"",B13&lt;&gt;"",F13&lt;&gt;"",G13&lt;&gt;"",H13&lt;&gt;"",I13&lt;&gt;"",J13&lt;&gt;"",K13&lt;&gt;"",L13&lt;&gt;"",M13&lt;&gt;"",O13&lt;&gt;"")),"Incompleta","OK")))</f>
        <v/>
      </c>
    </row>
    <row r="14">
      <c r="A14" s="8" t="n"/>
      <c r="B14" s="8" t="n"/>
      <c r="C14" s="8" t="n"/>
      <c r="D14" s="14" t="n"/>
      <c r="E14" s="15">
        <f>IF(D14="","",IF(D14&lt;1,"N1",IF(D14&lt;30,"N2",IF(D14&lt;57.5,"N3","N4"))))</f>
        <v/>
      </c>
      <c r="F14" s="8" t="n"/>
      <c r="G14" s="8" t="n"/>
      <c r="H14" s="8" t="n"/>
      <c r="I14" s="8" t="n"/>
      <c r="J14" s="8" t="n"/>
      <c r="K14" s="13" t="n"/>
      <c r="L14" s="13" t="n"/>
      <c r="M14" s="8" t="n"/>
      <c r="N14" s="15">
        <f>IFERROR(VLOOKUP(M14,Listas!$DK$2:$DL$250,2,FALSE),"")</f>
        <v/>
      </c>
      <c r="O14" s="14" t="n"/>
      <c r="P14" s="14" t="n"/>
      <c r="Q14" s="16" t="n"/>
      <c r="R14" s="16" t="n"/>
      <c r="S14" s="8" t="n"/>
      <c r="U14" s="17">
        <f>IF(NOT(OR(A14&lt;&gt;"",B14&lt;&gt;"",C14&lt;&gt;"",D14&lt;&gt;"",F14&lt;&gt;"",G14&lt;&gt;"",H14&lt;&gt;"",I14&lt;&gt;"",J14&lt;&gt;"",K14&lt;&gt;"",L14&lt;&gt;"",M14&lt;&gt;"",O14&lt;&gt;"",P14&lt;&gt;"",Q14&lt;&gt;"",R14&lt;&gt;"",S14&lt;&gt;"")),"",IF(NOT(AND(OR(B14="",COUNTIF('2. Proyectos'!$A$5:$A$54,B14)&gt;0),OR(C14="",COUNTIF(Listas!$CM$2:$CM$112,C14)&gt;0),OR(D14="",AND(ISNUMBER(D14),D14&gt;0)),OR(F14="",COUNTIF(Listas!$AC$2:$AC$5,F14)&gt;0),OR(H14="",COUNTIF(Listas!$W$2:$W$6,H14)&gt;0),OR(I14="",COUNTIF(Listas!$Z$2:$Z$4,I14)&gt;0),OR(J14="",COUNTIF(Listas!$AF$2:$AF$3,J14)&gt;0),OR(K14="",AND(ISNUMBER(K14),K14&gt;=2018,K14&lt;=2025)),OR(L14="",AND(ISNUMBER(L14),L14&gt;=1,L14&lt;=12)),OR(M14="",COUNTIF(Listas!$H$2:$H$250,M14)&gt;0),OR(O14="",AND(ISNUMBER(O14),O14&gt;0)),OR(P14="",AND(ISNUMBER(P14),P14&gt;0)),OR(Q14="",AND(ISNUMBER(Q14),Q14&gt;=0)),OR(R14="",COUNTIF(Listas!$BC$2:$BC$3,R14)&gt;0))),"Dato inválido",IF(NOT(AND(A14&lt;&gt;"",B14&lt;&gt;"",F14&lt;&gt;"",G14&lt;&gt;"",H14&lt;&gt;"",I14&lt;&gt;"",J14&lt;&gt;"",K14&lt;&gt;"",L14&lt;&gt;"",M14&lt;&gt;"",O14&lt;&gt;"")),"Incompleta","OK")))</f>
        <v/>
      </c>
    </row>
    <row r="15">
      <c r="A15" s="6" t="n"/>
      <c r="B15" s="6" t="n"/>
      <c r="C15" s="6" t="n"/>
      <c r="D15" s="19" t="n"/>
      <c r="E15" s="15">
        <f>IF(D15="","",IF(D15&lt;1,"N1",IF(D15&lt;30,"N2",IF(D15&lt;57.5,"N3","N4"))))</f>
        <v/>
      </c>
      <c r="F15" s="6" t="n"/>
      <c r="G15" s="6" t="n"/>
      <c r="H15" s="6" t="n"/>
      <c r="I15" s="6" t="n"/>
      <c r="J15" s="6" t="n"/>
      <c r="K15" s="18" t="n"/>
      <c r="L15" s="18" t="n"/>
      <c r="M15" s="6" t="n"/>
      <c r="N15" s="15">
        <f>IFERROR(VLOOKUP(M15,Listas!$DK$2:$DL$250,2,FALSE),"")</f>
        <v/>
      </c>
      <c r="O15" s="19" t="n"/>
      <c r="P15" s="19" t="n"/>
      <c r="Q15" s="20" t="n"/>
      <c r="R15" s="20" t="n"/>
      <c r="S15" s="6" t="n"/>
      <c r="U15" s="17">
        <f>IF(NOT(OR(A15&lt;&gt;"",B15&lt;&gt;"",C15&lt;&gt;"",D15&lt;&gt;"",F15&lt;&gt;"",G15&lt;&gt;"",H15&lt;&gt;"",I15&lt;&gt;"",J15&lt;&gt;"",K15&lt;&gt;"",L15&lt;&gt;"",M15&lt;&gt;"",O15&lt;&gt;"",P15&lt;&gt;"",Q15&lt;&gt;"",R15&lt;&gt;"",S15&lt;&gt;"")),"",IF(NOT(AND(OR(B15="",COUNTIF('2. Proyectos'!$A$5:$A$54,B15)&gt;0),OR(C15="",COUNTIF(Listas!$CM$2:$CM$112,C15)&gt;0),OR(D15="",AND(ISNUMBER(D15),D15&gt;0)),OR(F15="",COUNTIF(Listas!$AC$2:$AC$5,F15)&gt;0),OR(H15="",COUNTIF(Listas!$W$2:$W$6,H15)&gt;0),OR(I15="",COUNTIF(Listas!$Z$2:$Z$4,I15)&gt;0),OR(J15="",COUNTIF(Listas!$AF$2:$AF$3,J15)&gt;0),OR(K15="",AND(ISNUMBER(K15),K15&gt;=2018,K15&lt;=2025)),OR(L15="",AND(ISNUMBER(L15),L15&gt;=1,L15&lt;=12)),OR(M15="",COUNTIF(Listas!$H$2:$H$250,M15)&gt;0),OR(O15="",AND(ISNUMBER(O15),O15&gt;0)),OR(P15="",AND(ISNUMBER(P15),P15&gt;0)),OR(Q15="",AND(ISNUMBER(Q15),Q15&gt;=0)),OR(R15="",COUNTIF(Listas!$BC$2:$BC$3,R15)&gt;0))),"Dato inválido",IF(NOT(AND(A15&lt;&gt;"",B15&lt;&gt;"",F15&lt;&gt;"",G15&lt;&gt;"",H15&lt;&gt;"",I15&lt;&gt;"",J15&lt;&gt;"",K15&lt;&gt;"",L15&lt;&gt;"",M15&lt;&gt;"",O15&lt;&gt;"")),"Incompleta","OK")))</f>
        <v/>
      </c>
    </row>
    <row r="16">
      <c r="A16" s="8" t="n"/>
      <c r="B16" s="8" t="n"/>
      <c r="C16" s="8" t="n"/>
      <c r="D16" s="14" t="n"/>
      <c r="E16" s="15">
        <f>IF(D16="","",IF(D16&lt;1,"N1",IF(D16&lt;30,"N2",IF(D16&lt;57.5,"N3","N4"))))</f>
        <v/>
      </c>
      <c r="F16" s="8" t="n"/>
      <c r="G16" s="8" t="n"/>
      <c r="H16" s="8" t="n"/>
      <c r="I16" s="8" t="n"/>
      <c r="J16" s="8" t="n"/>
      <c r="K16" s="13" t="n"/>
      <c r="L16" s="13" t="n"/>
      <c r="M16" s="8" t="n"/>
      <c r="N16" s="15">
        <f>IFERROR(VLOOKUP(M16,Listas!$DK$2:$DL$250,2,FALSE),"")</f>
        <v/>
      </c>
      <c r="O16" s="14" t="n"/>
      <c r="P16" s="14" t="n"/>
      <c r="Q16" s="16" t="n"/>
      <c r="R16" s="16" t="n"/>
      <c r="S16" s="8" t="n"/>
      <c r="U16" s="17">
        <f>IF(NOT(OR(A16&lt;&gt;"",B16&lt;&gt;"",C16&lt;&gt;"",D16&lt;&gt;"",F16&lt;&gt;"",G16&lt;&gt;"",H16&lt;&gt;"",I16&lt;&gt;"",J16&lt;&gt;"",K16&lt;&gt;"",L16&lt;&gt;"",M16&lt;&gt;"",O16&lt;&gt;"",P16&lt;&gt;"",Q16&lt;&gt;"",R16&lt;&gt;"",S16&lt;&gt;"")),"",IF(NOT(AND(OR(B16="",COUNTIF('2. Proyectos'!$A$5:$A$54,B16)&gt;0),OR(C16="",COUNTIF(Listas!$CM$2:$CM$112,C16)&gt;0),OR(D16="",AND(ISNUMBER(D16),D16&gt;0)),OR(F16="",COUNTIF(Listas!$AC$2:$AC$5,F16)&gt;0),OR(H16="",COUNTIF(Listas!$W$2:$W$6,H16)&gt;0),OR(I16="",COUNTIF(Listas!$Z$2:$Z$4,I16)&gt;0),OR(J16="",COUNTIF(Listas!$AF$2:$AF$3,J16)&gt;0),OR(K16="",AND(ISNUMBER(K16),K16&gt;=2018,K16&lt;=2025)),OR(L16="",AND(ISNUMBER(L16),L16&gt;=1,L16&lt;=12)),OR(M16="",COUNTIF(Listas!$H$2:$H$250,M16)&gt;0),OR(O16="",AND(ISNUMBER(O16),O16&gt;0)),OR(P16="",AND(ISNUMBER(P16),P16&gt;0)),OR(Q16="",AND(ISNUMBER(Q16),Q16&gt;=0)),OR(R16="",COUNTIF(Listas!$BC$2:$BC$3,R16)&gt;0))),"Dato inválido",IF(NOT(AND(A16&lt;&gt;"",B16&lt;&gt;"",F16&lt;&gt;"",G16&lt;&gt;"",H16&lt;&gt;"",I16&lt;&gt;"",J16&lt;&gt;"",K16&lt;&gt;"",L16&lt;&gt;"",M16&lt;&gt;"",O16&lt;&gt;"")),"Incompleta","OK")))</f>
        <v/>
      </c>
    </row>
    <row r="17">
      <c r="A17" s="6" t="n"/>
      <c r="B17" s="6" t="n"/>
      <c r="C17" s="6" t="n"/>
      <c r="D17" s="19" t="n"/>
      <c r="E17" s="15">
        <f>IF(D17="","",IF(D17&lt;1,"N1",IF(D17&lt;30,"N2",IF(D17&lt;57.5,"N3","N4"))))</f>
        <v/>
      </c>
      <c r="F17" s="6" t="n"/>
      <c r="G17" s="6" t="n"/>
      <c r="H17" s="6" t="n"/>
      <c r="I17" s="6" t="n"/>
      <c r="J17" s="6" t="n"/>
      <c r="K17" s="18" t="n"/>
      <c r="L17" s="18" t="n"/>
      <c r="M17" s="6" t="n"/>
      <c r="N17" s="15">
        <f>IFERROR(VLOOKUP(M17,Listas!$DK$2:$DL$250,2,FALSE),"")</f>
        <v/>
      </c>
      <c r="O17" s="19" t="n"/>
      <c r="P17" s="19" t="n"/>
      <c r="Q17" s="20" t="n"/>
      <c r="R17" s="20" t="n"/>
      <c r="S17" s="6" t="n"/>
      <c r="U17" s="17">
        <f>IF(NOT(OR(A17&lt;&gt;"",B17&lt;&gt;"",C17&lt;&gt;"",D17&lt;&gt;"",F17&lt;&gt;"",G17&lt;&gt;"",H17&lt;&gt;"",I17&lt;&gt;"",J17&lt;&gt;"",K17&lt;&gt;"",L17&lt;&gt;"",M17&lt;&gt;"",O17&lt;&gt;"",P17&lt;&gt;"",Q17&lt;&gt;"",R17&lt;&gt;"",S17&lt;&gt;"")),"",IF(NOT(AND(OR(B17="",COUNTIF('2. Proyectos'!$A$5:$A$54,B17)&gt;0),OR(C17="",COUNTIF(Listas!$CM$2:$CM$112,C17)&gt;0),OR(D17="",AND(ISNUMBER(D17),D17&gt;0)),OR(F17="",COUNTIF(Listas!$AC$2:$AC$5,F17)&gt;0),OR(H17="",COUNTIF(Listas!$W$2:$W$6,H17)&gt;0),OR(I17="",COUNTIF(Listas!$Z$2:$Z$4,I17)&gt;0),OR(J17="",COUNTIF(Listas!$AF$2:$AF$3,J17)&gt;0),OR(K17="",AND(ISNUMBER(K17),K17&gt;=2018,K17&lt;=2025)),OR(L17="",AND(ISNUMBER(L17),L17&gt;=1,L17&lt;=12)),OR(M17="",COUNTIF(Listas!$H$2:$H$250,M17)&gt;0),OR(O17="",AND(ISNUMBER(O17),O17&gt;0)),OR(P17="",AND(ISNUMBER(P17),P17&gt;0)),OR(Q17="",AND(ISNUMBER(Q17),Q17&gt;=0)),OR(R17="",COUNTIF(Listas!$BC$2:$BC$3,R17)&gt;0))),"Dato inválido",IF(NOT(AND(A17&lt;&gt;"",B17&lt;&gt;"",F17&lt;&gt;"",G17&lt;&gt;"",H17&lt;&gt;"",I17&lt;&gt;"",J17&lt;&gt;"",K17&lt;&gt;"",L17&lt;&gt;"",M17&lt;&gt;"",O17&lt;&gt;"")),"Incompleta","OK")))</f>
        <v/>
      </c>
    </row>
    <row r="18">
      <c r="A18" s="8" t="n"/>
      <c r="B18" s="8" t="n"/>
      <c r="C18" s="8" t="n"/>
      <c r="D18" s="14" t="n"/>
      <c r="E18" s="15">
        <f>IF(D18="","",IF(D18&lt;1,"N1",IF(D18&lt;30,"N2",IF(D18&lt;57.5,"N3","N4"))))</f>
        <v/>
      </c>
      <c r="F18" s="8" t="n"/>
      <c r="G18" s="8" t="n"/>
      <c r="H18" s="8" t="n"/>
      <c r="I18" s="8" t="n"/>
      <c r="J18" s="8" t="n"/>
      <c r="K18" s="13" t="n"/>
      <c r="L18" s="13" t="n"/>
      <c r="M18" s="8" t="n"/>
      <c r="N18" s="15">
        <f>IFERROR(VLOOKUP(M18,Listas!$DK$2:$DL$250,2,FALSE),"")</f>
        <v/>
      </c>
      <c r="O18" s="14" t="n"/>
      <c r="P18" s="14" t="n"/>
      <c r="Q18" s="16" t="n"/>
      <c r="R18" s="16" t="n"/>
      <c r="S18" s="8" t="n"/>
      <c r="U18" s="17">
        <f>IF(NOT(OR(A18&lt;&gt;"",B18&lt;&gt;"",C18&lt;&gt;"",D18&lt;&gt;"",F18&lt;&gt;"",G18&lt;&gt;"",H18&lt;&gt;"",I18&lt;&gt;"",J18&lt;&gt;"",K18&lt;&gt;"",L18&lt;&gt;"",M18&lt;&gt;"",O18&lt;&gt;"",P18&lt;&gt;"",Q18&lt;&gt;"",R18&lt;&gt;"",S18&lt;&gt;"")),"",IF(NOT(AND(OR(B18="",COUNTIF('2. Proyectos'!$A$5:$A$54,B18)&gt;0),OR(C18="",COUNTIF(Listas!$CM$2:$CM$112,C18)&gt;0),OR(D18="",AND(ISNUMBER(D18),D18&gt;0)),OR(F18="",COUNTIF(Listas!$AC$2:$AC$5,F18)&gt;0),OR(H18="",COUNTIF(Listas!$W$2:$W$6,H18)&gt;0),OR(I18="",COUNTIF(Listas!$Z$2:$Z$4,I18)&gt;0),OR(J18="",COUNTIF(Listas!$AF$2:$AF$3,J18)&gt;0),OR(K18="",AND(ISNUMBER(K18),K18&gt;=2018,K18&lt;=2025)),OR(L18="",AND(ISNUMBER(L18),L18&gt;=1,L18&lt;=12)),OR(M18="",COUNTIF(Listas!$H$2:$H$250,M18)&gt;0),OR(O18="",AND(ISNUMBER(O18),O18&gt;0)),OR(P18="",AND(ISNUMBER(P18),P18&gt;0)),OR(Q18="",AND(ISNUMBER(Q18),Q18&gt;=0)),OR(R18="",COUNTIF(Listas!$BC$2:$BC$3,R18)&gt;0))),"Dato inválido",IF(NOT(AND(A18&lt;&gt;"",B18&lt;&gt;"",F18&lt;&gt;"",G18&lt;&gt;"",H18&lt;&gt;"",I18&lt;&gt;"",J18&lt;&gt;"",K18&lt;&gt;"",L18&lt;&gt;"",M18&lt;&gt;"",O18&lt;&gt;"")),"Incompleta","OK")))</f>
        <v/>
      </c>
    </row>
    <row r="19">
      <c r="A19" s="6" t="n"/>
      <c r="B19" s="6" t="n"/>
      <c r="C19" s="6" t="n"/>
      <c r="D19" s="19" t="n"/>
      <c r="E19" s="15">
        <f>IF(D19="","",IF(D19&lt;1,"N1",IF(D19&lt;30,"N2",IF(D19&lt;57.5,"N3","N4"))))</f>
        <v/>
      </c>
      <c r="F19" s="6" t="n"/>
      <c r="G19" s="6" t="n"/>
      <c r="H19" s="6" t="n"/>
      <c r="I19" s="6" t="n"/>
      <c r="J19" s="6" t="n"/>
      <c r="K19" s="18" t="n"/>
      <c r="L19" s="18" t="n"/>
      <c r="M19" s="6" t="n"/>
      <c r="N19" s="15">
        <f>IFERROR(VLOOKUP(M19,Listas!$DK$2:$DL$250,2,FALSE),"")</f>
        <v/>
      </c>
      <c r="O19" s="19" t="n"/>
      <c r="P19" s="19" t="n"/>
      <c r="Q19" s="20" t="n"/>
      <c r="R19" s="20" t="n"/>
      <c r="S19" s="6" t="n"/>
      <c r="U19" s="17">
        <f>IF(NOT(OR(A19&lt;&gt;"",B19&lt;&gt;"",C19&lt;&gt;"",D19&lt;&gt;"",F19&lt;&gt;"",G19&lt;&gt;"",H19&lt;&gt;"",I19&lt;&gt;"",J19&lt;&gt;"",K19&lt;&gt;"",L19&lt;&gt;"",M19&lt;&gt;"",O19&lt;&gt;"",P19&lt;&gt;"",Q19&lt;&gt;"",R19&lt;&gt;"",S19&lt;&gt;"")),"",IF(NOT(AND(OR(B19="",COUNTIF('2. Proyectos'!$A$5:$A$54,B19)&gt;0),OR(C19="",COUNTIF(Listas!$CM$2:$CM$112,C19)&gt;0),OR(D19="",AND(ISNUMBER(D19),D19&gt;0)),OR(F19="",COUNTIF(Listas!$AC$2:$AC$5,F19)&gt;0),OR(H19="",COUNTIF(Listas!$W$2:$W$6,H19)&gt;0),OR(I19="",COUNTIF(Listas!$Z$2:$Z$4,I19)&gt;0),OR(J19="",COUNTIF(Listas!$AF$2:$AF$3,J19)&gt;0),OR(K19="",AND(ISNUMBER(K19),K19&gt;=2018,K19&lt;=2025)),OR(L19="",AND(ISNUMBER(L19),L19&gt;=1,L19&lt;=12)),OR(M19="",COUNTIF(Listas!$H$2:$H$250,M19)&gt;0),OR(O19="",AND(ISNUMBER(O19),O19&gt;0)),OR(P19="",AND(ISNUMBER(P19),P19&gt;0)),OR(Q19="",AND(ISNUMBER(Q19),Q19&gt;=0)),OR(R19="",COUNTIF(Listas!$BC$2:$BC$3,R19)&gt;0))),"Dato inválido",IF(NOT(AND(A19&lt;&gt;"",B19&lt;&gt;"",F19&lt;&gt;"",G19&lt;&gt;"",H19&lt;&gt;"",I19&lt;&gt;"",J19&lt;&gt;"",K19&lt;&gt;"",L19&lt;&gt;"",M19&lt;&gt;"",O19&lt;&gt;"")),"Incompleta","OK")))</f>
        <v/>
      </c>
    </row>
    <row r="20">
      <c r="A20" s="8" t="n"/>
      <c r="B20" s="8" t="n"/>
      <c r="C20" s="8" t="n"/>
      <c r="D20" s="14" t="n"/>
      <c r="E20" s="15">
        <f>IF(D20="","",IF(D20&lt;1,"N1",IF(D20&lt;30,"N2",IF(D20&lt;57.5,"N3","N4"))))</f>
        <v/>
      </c>
      <c r="F20" s="8" t="n"/>
      <c r="G20" s="8" t="n"/>
      <c r="H20" s="8" t="n"/>
      <c r="I20" s="8" t="n"/>
      <c r="J20" s="8" t="n"/>
      <c r="K20" s="13" t="n"/>
      <c r="L20" s="13" t="n"/>
      <c r="M20" s="8" t="n"/>
      <c r="N20" s="15">
        <f>IFERROR(VLOOKUP(M20,Listas!$DK$2:$DL$250,2,FALSE),"")</f>
        <v/>
      </c>
      <c r="O20" s="14" t="n"/>
      <c r="P20" s="14" t="n"/>
      <c r="Q20" s="16" t="n"/>
      <c r="R20" s="16" t="n"/>
      <c r="S20" s="8" t="n"/>
      <c r="U20" s="17">
        <f>IF(NOT(OR(A20&lt;&gt;"",B20&lt;&gt;"",C20&lt;&gt;"",D20&lt;&gt;"",F20&lt;&gt;"",G20&lt;&gt;"",H20&lt;&gt;"",I20&lt;&gt;"",J20&lt;&gt;"",K20&lt;&gt;"",L20&lt;&gt;"",M20&lt;&gt;"",O20&lt;&gt;"",P20&lt;&gt;"",Q20&lt;&gt;"",R20&lt;&gt;"",S20&lt;&gt;"")),"",IF(NOT(AND(OR(B20="",COUNTIF('2. Proyectos'!$A$5:$A$54,B20)&gt;0),OR(C20="",COUNTIF(Listas!$CM$2:$CM$112,C20)&gt;0),OR(D20="",AND(ISNUMBER(D20),D20&gt;0)),OR(F20="",COUNTIF(Listas!$AC$2:$AC$5,F20)&gt;0),OR(H20="",COUNTIF(Listas!$W$2:$W$6,H20)&gt;0),OR(I20="",COUNTIF(Listas!$Z$2:$Z$4,I20)&gt;0),OR(J20="",COUNTIF(Listas!$AF$2:$AF$3,J20)&gt;0),OR(K20="",AND(ISNUMBER(K20),K20&gt;=2018,K20&lt;=2025)),OR(L20="",AND(ISNUMBER(L20),L20&gt;=1,L20&lt;=12)),OR(M20="",COUNTIF(Listas!$H$2:$H$250,M20)&gt;0),OR(O20="",AND(ISNUMBER(O20),O20&gt;0)),OR(P20="",AND(ISNUMBER(P20),P20&gt;0)),OR(Q20="",AND(ISNUMBER(Q20),Q20&gt;=0)),OR(R20="",COUNTIF(Listas!$BC$2:$BC$3,R20)&gt;0))),"Dato inválido",IF(NOT(AND(A20&lt;&gt;"",B20&lt;&gt;"",F20&lt;&gt;"",G20&lt;&gt;"",H20&lt;&gt;"",I20&lt;&gt;"",J20&lt;&gt;"",K20&lt;&gt;"",L20&lt;&gt;"",M20&lt;&gt;"",O20&lt;&gt;"")),"Incompleta","OK")))</f>
        <v/>
      </c>
    </row>
    <row r="21">
      <c r="A21" s="6" t="n"/>
      <c r="B21" s="6" t="n"/>
      <c r="C21" s="6" t="n"/>
      <c r="D21" s="19" t="n"/>
      <c r="E21" s="15">
        <f>IF(D21="","",IF(D21&lt;1,"N1",IF(D21&lt;30,"N2",IF(D21&lt;57.5,"N3","N4"))))</f>
        <v/>
      </c>
      <c r="F21" s="6" t="n"/>
      <c r="G21" s="6" t="n"/>
      <c r="H21" s="6" t="n"/>
      <c r="I21" s="6" t="n"/>
      <c r="J21" s="6" t="n"/>
      <c r="K21" s="18" t="n"/>
      <c r="L21" s="18" t="n"/>
      <c r="M21" s="6" t="n"/>
      <c r="N21" s="15">
        <f>IFERROR(VLOOKUP(M21,Listas!$DK$2:$DL$250,2,FALSE),"")</f>
        <v/>
      </c>
      <c r="O21" s="19" t="n"/>
      <c r="P21" s="19" t="n"/>
      <c r="Q21" s="20" t="n"/>
      <c r="R21" s="20" t="n"/>
      <c r="S21" s="6" t="n"/>
      <c r="U21" s="17">
        <f>IF(NOT(OR(A21&lt;&gt;"",B21&lt;&gt;"",C21&lt;&gt;"",D21&lt;&gt;"",F21&lt;&gt;"",G21&lt;&gt;"",H21&lt;&gt;"",I21&lt;&gt;"",J21&lt;&gt;"",K21&lt;&gt;"",L21&lt;&gt;"",M21&lt;&gt;"",O21&lt;&gt;"",P21&lt;&gt;"",Q21&lt;&gt;"",R21&lt;&gt;"",S21&lt;&gt;"")),"",IF(NOT(AND(OR(B21="",COUNTIF('2. Proyectos'!$A$5:$A$54,B21)&gt;0),OR(C21="",COUNTIF(Listas!$CM$2:$CM$112,C21)&gt;0),OR(D21="",AND(ISNUMBER(D21),D21&gt;0)),OR(F21="",COUNTIF(Listas!$AC$2:$AC$5,F21)&gt;0),OR(H21="",COUNTIF(Listas!$W$2:$W$6,H21)&gt;0),OR(I21="",COUNTIF(Listas!$Z$2:$Z$4,I21)&gt;0),OR(J21="",COUNTIF(Listas!$AF$2:$AF$3,J21)&gt;0),OR(K21="",AND(ISNUMBER(K21),K21&gt;=2018,K21&lt;=2025)),OR(L21="",AND(ISNUMBER(L21),L21&gt;=1,L21&lt;=12)),OR(M21="",COUNTIF(Listas!$H$2:$H$250,M21)&gt;0),OR(O21="",AND(ISNUMBER(O21),O21&gt;0)),OR(P21="",AND(ISNUMBER(P21),P21&gt;0)),OR(Q21="",AND(ISNUMBER(Q21),Q21&gt;=0)),OR(R21="",COUNTIF(Listas!$BC$2:$BC$3,R21)&gt;0))),"Dato inválido",IF(NOT(AND(A21&lt;&gt;"",B21&lt;&gt;"",F21&lt;&gt;"",G21&lt;&gt;"",H21&lt;&gt;"",I21&lt;&gt;"",J21&lt;&gt;"",K21&lt;&gt;"",L21&lt;&gt;"",M21&lt;&gt;"",O21&lt;&gt;"")),"Incompleta","OK")))</f>
        <v/>
      </c>
    </row>
    <row r="22">
      <c r="A22" s="8" t="n"/>
      <c r="B22" s="8" t="n"/>
      <c r="C22" s="8" t="n"/>
      <c r="D22" s="14" t="n"/>
      <c r="E22" s="15">
        <f>IF(D22="","",IF(D22&lt;1,"N1",IF(D22&lt;30,"N2",IF(D22&lt;57.5,"N3","N4"))))</f>
        <v/>
      </c>
      <c r="F22" s="8" t="n"/>
      <c r="G22" s="8" t="n"/>
      <c r="H22" s="8" t="n"/>
      <c r="I22" s="8" t="n"/>
      <c r="J22" s="8" t="n"/>
      <c r="K22" s="13" t="n"/>
      <c r="L22" s="13" t="n"/>
      <c r="M22" s="8" t="n"/>
      <c r="N22" s="15">
        <f>IFERROR(VLOOKUP(M22,Listas!$DK$2:$DL$250,2,FALSE),"")</f>
        <v/>
      </c>
      <c r="O22" s="14" t="n"/>
      <c r="P22" s="14" t="n"/>
      <c r="Q22" s="16" t="n"/>
      <c r="R22" s="16" t="n"/>
      <c r="S22" s="8" t="n"/>
      <c r="U22" s="17">
        <f>IF(NOT(OR(A22&lt;&gt;"",B22&lt;&gt;"",C22&lt;&gt;"",D22&lt;&gt;"",F22&lt;&gt;"",G22&lt;&gt;"",H22&lt;&gt;"",I22&lt;&gt;"",J22&lt;&gt;"",K22&lt;&gt;"",L22&lt;&gt;"",M22&lt;&gt;"",O22&lt;&gt;"",P22&lt;&gt;"",Q22&lt;&gt;"",R22&lt;&gt;"",S22&lt;&gt;"")),"",IF(NOT(AND(OR(B22="",COUNTIF('2. Proyectos'!$A$5:$A$54,B22)&gt;0),OR(C22="",COUNTIF(Listas!$CM$2:$CM$112,C22)&gt;0),OR(D22="",AND(ISNUMBER(D22),D22&gt;0)),OR(F22="",COUNTIF(Listas!$AC$2:$AC$5,F22)&gt;0),OR(H22="",COUNTIF(Listas!$W$2:$W$6,H22)&gt;0),OR(I22="",COUNTIF(Listas!$Z$2:$Z$4,I22)&gt;0),OR(J22="",COUNTIF(Listas!$AF$2:$AF$3,J22)&gt;0),OR(K22="",AND(ISNUMBER(K22),K22&gt;=2018,K22&lt;=2025)),OR(L22="",AND(ISNUMBER(L22),L22&gt;=1,L22&lt;=12)),OR(M22="",COUNTIF(Listas!$H$2:$H$250,M22)&gt;0),OR(O22="",AND(ISNUMBER(O22),O22&gt;0)),OR(P22="",AND(ISNUMBER(P22),P22&gt;0)),OR(Q22="",AND(ISNUMBER(Q22),Q22&gt;=0)),OR(R22="",COUNTIF(Listas!$BC$2:$BC$3,R22)&gt;0))),"Dato inválido",IF(NOT(AND(A22&lt;&gt;"",B22&lt;&gt;"",F22&lt;&gt;"",G22&lt;&gt;"",H22&lt;&gt;"",I22&lt;&gt;"",J22&lt;&gt;"",K22&lt;&gt;"",L22&lt;&gt;"",M22&lt;&gt;"",O22&lt;&gt;"")),"Incompleta","OK")))</f>
        <v/>
      </c>
    </row>
    <row r="23">
      <c r="A23" s="6" t="n"/>
      <c r="B23" s="6" t="n"/>
      <c r="C23" s="6" t="n"/>
      <c r="D23" s="19" t="n"/>
      <c r="E23" s="15">
        <f>IF(D23="","",IF(D23&lt;1,"N1",IF(D23&lt;30,"N2",IF(D23&lt;57.5,"N3","N4"))))</f>
        <v/>
      </c>
      <c r="F23" s="6" t="n"/>
      <c r="G23" s="6" t="n"/>
      <c r="H23" s="6" t="n"/>
      <c r="I23" s="6" t="n"/>
      <c r="J23" s="6" t="n"/>
      <c r="K23" s="18" t="n"/>
      <c r="L23" s="18" t="n"/>
      <c r="M23" s="6" t="n"/>
      <c r="N23" s="15">
        <f>IFERROR(VLOOKUP(M23,Listas!$DK$2:$DL$250,2,FALSE),"")</f>
        <v/>
      </c>
      <c r="O23" s="19" t="n"/>
      <c r="P23" s="19" t="n"/>
      <c r="Q23" s="20" t="n"/>
      <c r="R23" s="20" t="n"/>
      <c r="S23" s="6" t="n"/>
      <c r="U23" s="17">
        <f>IF(NOT(OR(A23&lt;&gt;"",B23&lt;&gt;"",C23&lt;&gt;"",D23&lt;&gt;"",F23&lt;&gt;"",G23&lt;&gt;"",H23&lt;&gt;"",I23&lt;&gt;"",J23&lt;&gt;"",K23&lt;&gt;"",L23&lt;&gt;"",M23&lt;&gt;"",O23&lt;&gt;"",P23&lt;&gt;"",Q23&lt;&gt;"",R23&lt;&gt;"",S23&lt;&gt;"")),"",IF(NOT(AND(OR(B23="",COUNTIF('2. Proyectos'!$A$5:$A$54,B23)&gt;0),OR(C23="",COUNTIF(Listas!$CM$2:$CM$112,C23)&gt;0),OR(D23="",AND(ISNUMBER(D23),D23&gt;0)),OR(F23="",COUNTIF(Listas!$AC$2:$AC$5,F23)&gt;0),OR(H23="",COUNTIF(Listas!$W$2:$W$6,H23)&gt;0),OR(I23="",COUNTIF(Listas!$Z$2:$Z$4,I23)&gt;0),OR(J23="",COUNTIF(Listas!$AF$2:$AF$3,J23)&gt;0),OR(K23="",AND(ISNUMBER(K23),K23&gt;=2018,K23&lt;=2025)),OR(L23="",AND(ISNUMBER(L23),L23&gt;=1,L23&lt;=12)),OR(M23="",COUNTIF(Listas!$H$2:$H$250,M23)&gt;0),OR(O23="",AND(ISNUMBER(O23),O23&gt;0)),OR(P23="",AND(ISNUMBER(P23),P23&gt;0)),OR(Q23="",AND(ISNUMBER(Q23),Q23&gt;=0)),OR(R23="",COUNTIF(Listas!$BC$2:$BC$3,R23)&gt;0))),"Dato inválido",IF(NOT(AND(A23&lt;&gt;"",B23&lt;&gt;"",F23&lt;&gt;"",G23&lt;&gt;"",H23&lt;&gt;"",I23&lt;&gt;"",J23&lt;&gt;"",K23&lt;&gt;"",L23&lt;&gt;"",M23&lt;&gt;"",O23&lt;&gt;"")),"Incompleta","OK")))</f>
        <v/>
      </c>
    </row>
    <row r="24">
      <c r="A24" s="8" t="n"/>
      <c r="B24" s="8" t="n"/>
      <c r="C24" s="8" t="n"/>
      <c r="D24" s="14" t="n"/>
      <c r="E24" s="15">
        <f>IF(D24="","",IF(D24&lt;1,"N1",IF(D24&lt;30,"N2",IF(D24&lt;57.5,"N3","N4"))))</f>
        <v/>
      </c>
      <c r="F24" s="8" t="n"/>
      <c r="G24" s="8" t="n"/>
      <c r="H24" s="8" t="n"/>
      <c r="I24" s="8" t="n"/>
      <c r="J24" s="8" t="n"/>
      <c r="K24" s="13" t="n"/>
      <c r="L24" s="13" t="n"/>
      <c r="M24" s="8" t="n"/>
      <c r="N24" s="15">
        <f>IFERROR(VLOOKUP(M24,Listas!$DK$2:$DL$250,2,FALSE),"")</f>
        <v/>
      </c>
      <c r="O24" s="14" t="n"/>
      <c r="P24" s="14" t="n"/>
      <c r="Q24" s="16" t="n"/>
      <c r="R24" s="16" t="n"/>
      <c r="S24" s="8" t="n"/>
      <c r="U24" s="17">
        <f>IF(NOT(OR(A24&lt;&gt;"",B24&lt;&gt;"",C24&lt;&gt;"",D24&lt;&gt;"",F24&lt;&gt;"",G24&lt;&gt;"",H24&lt;&gt;"",I24&lt;&gt;"",J24&lt;&gt;"",K24&lt;&gt;"",L24&lt;&gt;"",M24&lt;&gt;"",O24&lt;&gt;"",P24&lt;&gt;"",Q24&lt;&gt;"",R24&lt;&gt;"",S24&lt;&gt;"")),"",IF(NOT(AND(OR(B24="",COUNTIF('2. Proyectos'!$A$5:$A$54,B24)&gt;0),OR(C24="",COUNTIF(Listas!$CM$2:$CM$112,C24)&gt;0),OR(D24="",AND(ISNUMBER(D24),D24&gt;0)),OR(F24="",COUNTIF(Listas!$AC$2:$AC$5,F24)&gt;0),OR(H24="",COUNTIF(Listas!$W$2:$W$6,H24)&gt;0),OR(I24="",COUNTIF(Listas!$Z$2:$Z$4,I24)&gt;0),OR(J24="",COUNTIF(Listas!$AF$2:$AF$3,J24)&gt;0),OR(K24="",AND(ISNUMBER(K24),K24&gt;=2018,K24&lt;=2025)),OR(L24="",AND(ISNUMBER(L24),L24&gt;=1,L24&lt;=12)),OR(M24="",COUNTIF(Listas!$H$2:$H$250,M24)&gt;0),OR(O24="",AND(ISNUMBER(O24),O24&gt;0)),OR(P24="",AND(ISNUMBER(P24),P24&gt;0)),OR(Q24="",AND(ISNUMBER(Q24),Q24&gt;=0)),OR(R24="",COUNTIF(Listas!$BC$2:$BC$3,R24)&gt;0))),"Dato inválido",IF(NOT(AND(A24&lt;&gt;"",B24&lt;&gt;"",F24&lt;&gt;"",G24&lt;&gt;"",H24&lt;&gt;"",I24&lt;&gt;"",J24&lt;&gt;"",K24&lt;&gt;"",L24&lt;&gt;"",M24&lt;&gt;"",O24&lt;&gt;"")),"Incompleta","OK")))</f>
        <v/>
      </c>
    </row>
    <row r="25">
      <c r="A25" s="6" t="n"/>
      <c r="B25" s="6" t="n"/>
      <c r="C25" s="6" t="n"/>
      <c r="D25" s="19" t="n"/>
      <c r="E25" s="15">
        <f>IF(D25="","",IF(D25&lt;1,"N1",IF(D25&lt;30,"N2",IF(D25&lt;57.5,"N3","N4"))))</f>
        <v/>
      </c>
      <c r="F25" s="6" t="n"/>
      <c r="G25" s="6" t="n"/>
      <c r="H25" s="6" t="n"/>
      <c r="I25" s="6" t="n"/>
      <c r="J25" s="6" t="n"/>
      <c r="K25" s="18" t="n"/>
      <c r="L25" s="18" t="n"/>
      <c r="M25" s="6" t="n"/>
      <c r="N25" s="15">
        <f>IFERROR(VLOOKUP(M25,Listas!$DK$2:$DL$250,2,FALSE),"")</f>
        <v/>
      </c>
      <c r="O25" s="19" t="n"/>
      <c r="P25" s="19" t="n"/>
      <c r="Q25" s="20" t="n"/>
      <c r="R25" s="20" t="n"/>
      <c r="S25" s="6" t="n"/>
      <c r="U25" s="17">
        <f>IF(NOT(OR(A25&lt;&gt;"",B25&lt;&gt;"",C25&lt;&gt;"",D25&lt;&gt;"",F25&lt;&gt;"",G25&lt;&gt;"",H25&lt;&gt;"",I25&lt;&gt;"",J25&lt;&gt;"",K25&lt;&gt;"",L25&lt;&gt;"",M25&lt;&gt;"",O25&lt;&gt;"",P25&lt;&gt;"",Q25&lt;&gt;"",R25&lt;&gt;"",S25&lt;&gt;"")),"",IF(NOT(AND(OR(B25="",COUNTIF('2. Proyectos'!$A$5:$A$54,B25)&gt;0),OR(C25="",COUNTIF(Listas!$CM$2:$CM$112,C25)&gt;0),OR(D25="",AND(ISNUMBER(D25),D25&gt;0)),OR(F25="",COUNTIF(Listas!$AC$2:$AC$5,F25)&gt;0),OR(H25="",COUNTIF(Listas!$W$2:$W$6,H25)&gt;0),OR(I25="",COUNTIF(Listas!$Z$2:$Z$4,I25)&gt;0),OR(J25="",COUNTIF(Listas!$AF$2:$AF$3,J25)&gt;0),OR(K25="",AND(ISNUMBER(K25),K25&gt;=2018,K25&lt;=2025)),OR(L25="",AND(ISNUMBER(L25),L25&gt;=1,L25&lt;=12)),OR(M25="",COUNTIF(Listas!$H$2:$H$250,M25)&gt;0),OR(O25="",AND(ISNUMBER(O25),O25&gt;0)),OR(P25="",AND(ISNUMBER(P25),P25&gt;0)),OR(Q25="",AND(ISNUMBER(Q25),Q25&gt;=0)),OR(R25="",COUNTIF(Listas!$BC$2:$BC$3,R25)&gt;0))),"Dato inválido",IF(NOT(AND(A25&lt;&gt;"",B25&lt;&gt;"",F25&lt;&gt;"",G25&lt;&gt;"",H25&lt;&gt;"",I25&lt;&gt;"",J25&lt;&gt;"",K25&lt;&gt;"",L25&lt;&gt;"",M25&lt;&gt;"",O25&lt;&gt;"")),"Incompleta","OK")))</f>
        <v/>
      </c>
    </row>
    <row r="26">
      <c r="A26" s="8" t="n"/>
      <c r="B26" s="8" t="n"/>
      <c r="C26" s="8" t="n"/>
      <c r="D26" s="14" t="n"/>
      <c r="E26" s="15">
        <f>IF(D26="","",IF(D26&lt;1,"N1",IF(D26&lt;30,"N2",IF(D26&lt;57.5,"N3","N4"))))</f>
        <v/>
      </c>
      <c r="F26" s="8" t="n"/>
      <c r="G26" s="8" t="n"/>
      <c r="H26" s="8" t="n"/>
      <c r="I26" s="8" t="n"/>
      <c r="J26" s="8" t="n"/>
      <c r="K26" s="13" t="n"/>
      <c r="L26" s="13" t="n"/>
      <c r="M26" s="8" t="n"/>
      <c r="N26" s="15">
        <f>IFERROR(VLOOKUP(M26,Listas!$DK$2:$DL$250,2,FALSE),"")</f>
        <v/>
      </c>
      <c r="O26" s="14" t="n"/>
      <c r="P26" s="14" t="n"/>
      <c r="Q26" s="16" t="n"/>
      <c r="R26" s="16" t="n"/>
      <c r="S26" s="8" t="n"/>
      <c r="U26" s="17">
        <f>IF(NOT(OR(A26&lt;&gt;"",B26&lt;&gt;"",C26&lt;&gt;"",D26&lt;&gt;"",F26&lt;&gt;"",G26&lt;&gt;"",H26&lt;&gt;"",I26&lt;&gt;"",J26&lt;&gt;"",K26&lt;&gt;"",L26&lt;&gt;"",M26&lt;&gt;"",O26&lt;&gt;"",P26&lt;&gt;"",Q26&lt;&gt;"",R26&lt;&gt;"",S26&lt;&gt;"")),"",IF(NOT(AND(OR(B26="",COUNTIF('2. Proyectos'!$A$5:$A$54,B26)&gt;0),OR(C26="",COUNTIF(Listas!$CM$2:$CM$112,C26)&gt;0),OR(D26="",AND(ISNUMBER(D26),D26&gt;0)),OR(F26="",COUNTIF(Listas!$AC$2:$AC$5,F26)&gt;0),OR(H26="",COUNTIF(Listas!$W$2:$W$6,H26)&gt;0),OR(I26="",COUNTIF(Listas!$Z$2:$Z$4,I26)&gt;0),OR(J26="",COUNTIF(Listas!$AF$2:$AF$3,J26)&gt;0),OR(K26="",AND(ISNUMBER(K26),K26&gt;=2018,K26&lt;=2025)),OR(L26="",AND(ISNUMBER(L26),L26&gt;=1,L26&lt;=12)),OR(M26="",COUNTIF(Listas!$H$2:$H$250,M26)&gt;0),OR(O26="",AND(ISNUMBER(O26),O26&gt;0)),OR(P26="",AND(ISNUMBER(P26),P26&gt;0)),OR(Q26="",AND(ISNUMBER(Q26),Q26&gt;=0)),OR(R26="",COUNTIF(Listas!$BC$2:$BC$3,R26)&gt;0))),"Dato inválido",IF(NOT(AND(A26&lt;&gt;"",B26&lt;&gt;"",F26&lt;&gt;"",G26&lt;&gt;"",H26&lt;&gt;"",I26&lt;&gt;"",J26&lt;&gt;"",K26&lt;&gt;"",L26&lt;&gt;"",M26&lt;&gt;"",O26&lt;&gt;"")),"Incompleta","OK")))</f>
        <v/>
      </c>
    </row>
    <row r="27">
      <c r="A27" s="6" t="n"/>
      <c r="B27" s="6" t="n"/>
      <c r="C27" s="6" t="n"/>
      <c r="D27" s="19" t="n"/>
      <c r="E27" s="15">
        <f>IF(D27="","",IF(D27&lt;1,"N1",IF(D27&lt;30,"N2",IF(D27&lt;57.5,"N3","N4"))))</f>
        <v/>
      </c>
      <c r="F27" s="6" t="n"/>
      <c r="G27" s="6" t="n"/>
      <c r="H27" s="6" t="n"/>
      <c r="I27" s="6" t="n"/>
      <c r="J27" s="6" t="n"/>
      <c r="K27" s="18" t="n"/>
      <c r="L27" s="18" t="n"/>
      <c r="M27" s="6" t="n"/>
      <c r="N27" s="15">
        <f>IFERROR(VLOOKUP(M27,Listas!$DK$2:$DL$250,2,FALSE),"")</f>
        <v/>
      </c>
      <c r="O27" s="19" t="n"/>
      <c r="P27" s="19" t="n"/>
      <c r="Q27" s="20" t="n"/>
      <c r="R27" s="20" t="n"/>
      <c r="S27" s="6" t="n"/>
      <c r="U27" s="17">
        <f>IF(NOT(OR(A27&lt;&gt;"",B27&lt;&gt;"",C27&lt;&gt;"",D27&lt;&gt;"",F27&lt;&gt;"",G27&lt;&gt;"",H27&lt;&gt;"",I27&lt;&gt;"",J27&lt;&gt;"",K27&lt;&gt;"",L27&lt;&gt;"",M27&lt;&gt;"",O27&lt;&gt;"",P27&lt;&gt;"",Q27&lt;&gt;"",R27&lt;&gt;"",S27&lt;&gt;"")),"",IF(NOT(AND(OR(B27="",COUNTIF('2. Proyectos'!$A$5:$A$54,B27)&gt;0),OR(C27="",COUNTIF(Listas!$CM$2:$CM$112,C27)&gt;0),OR(D27="",AND(ISNUMBER(D27),D27&gt;0)),OR(F27="",COUNTIF(Listas!$AC$2:$AC$5,F27)&gt;0),OR(H27="",COUNTIF(Listas!$W$2:$W$6,H27)&gt;0),OR(I27="",COUNTIF(Listas!$Z$2:$Z$4,I27)&gt;0),OR(J27="",COUNTIF(Listas!$AF$2:$AF$3,J27)&gt;0),OR(K27="",AND(ISNUMBER(K27),K27&gt;=2018,K27&lt;=2025)),OR(L27="",AND(ISNUMBER(L27),L27&gt;=1,L27&lt;=12)),OR(M27="",COUNTIF(Listas!$H$2:$H$250,M27)&gt;0),OR(O27="",AND(ISNUMBER(O27),O27&gt;0)),OR(P27="",AND(ISNUMBER(P27),P27&gt;0)),OR(Q27="",AND(ISNUMBER(Q27),Q27&gt;=0)),OR(R27="",COUNTIF(Listas!$BC$2:$BC$3,R27)&gt;0))),"Dato inválido",IF(NOT(AND(A27&lt;&gt;"",B27&lt;&gt;"",F27&lt;&gt;"",G27&lt;&gt;"",H27&lt;&gt;"",I27&lt;&gt;"",J27&lt;&gt;"",K27&lt;&gt;"",L27&lt;&gt;"",M27&lt;&gt;"",O27&lt;&gt;"")),"Incompleta","OK")))</f>
        <v/>
      </c>
    </row>
    <row r="28">
      <c r="A28" s="8" t="n"/>
      <c r="B28" s="8" t="n"/>
      <c r="C28" s="8" t="n"/>
      <c r="D28" s="14" t="n"/>
      <c r="E28" s="15">
        <f>IF(D28="","",IF(D28&lt;1,"N1",IF(D28&lt;30,"N2",IF(D28&lt;57.5,"N3","N4"))))</f>
        <v/>
      </c>
      <c r="F28" s="8" t="n"/>
      <c r="G28" s="8" t="n"/>
      <c r="H28" s="8" t="n"/>
      <c r="I28" s="8" t="n"/>
      <c r="J28" s="8" t="n"/>
      <c r="K28" s="13" t="n"/>
      <c r="L28" s="13" t="n"/>
      <c r="M28" s="8" t="n"/>
      <c r="N28" s="15">
        <f>IFERROR(VLOOKUP(M28,Listas!$DK$2:$DL$250,2,FALSE),"")</f>
        <v/>
      </c>
      <c r="O28" s="14" t="n"/>
      <c r="P28" s="14" t="n"/>
      <c r="Q28" s="16" t="n"/>
      <c r="R28" s="16" t="n"/>
      <c r="S28" s="8" t="n"/>
      <c r="U28" s="17">
        <f>IF(NOT(OR(A28&lt;&gt;"",B28&lt;&gt;"",C28&lt;&gt;"",D28&lt;&gt;"",F28&lt;&gt;"",G28&lt;&gt;"",H28&lt;&gt;"",I28&lt;&gt;"",J28&lt;&gt;"",K28&lt;&gt;"",L28&lt;&gt;"",M28&lt;&gt;"",O28&lt;&gt;"",P28&lt;&gt;"",Q28&lt;&gt;"",R28&lt;&gt;"",S28&lt;&gt;"")),"",IF(NOT(AND(OR(B28="",COUNTIF('2. Proyectos'!$A$5:$A$54,B28)&gt;0),OR(C28="",COUNTIF(Listas!$CM$2:$CM$112,C28)&gt;0),OR(D28="",AND(ISNUMBER(D28),D28&gt;0)),OR(F28="",COUNTIF(Listas!$AC$2:$AC$5,F28)&gt;0),OR(H28="",COUNTIF(Listas!$W$2:$W$6,H28)&gt;0),OR(I28="",COUNTIF(Listas!$Z$2:$Z$4,I28)&gt;0),OR(J28="",COUNTIF(Listas!$AF$2:$AF$3,J28)&gt;0),OR(K28="",AND(ISNUMBER(K28),K28&gt;=2018,K28&lt;=2025)),OR(L28="",AND(ISNUMBER(L28),L28&gt;=1,L28&lt;=12)),OR(M28="",COUNTIF(Listas!$H$2:$H$250,M28)&gt;0),OR(O28="",AND(ISNUMBER(O28),O28&gt;0)),OR(P28="",AND(ISNUMBER(P28),P28&gt;0)),OR(Q28="",AND(ISNUMBER(Q28),Q28&gt;=0)),OR(R28="",COUNTIF(Listas!$BC$2:$BC$3,R28)&gt;0))),"Dato inválido",IF(NOT(AND(A28&lt;&gt;"",B28&lt;&gt;"",F28&lt;&gt;"",G28&lt;&gt;"",H28&lt;&gt;"",I28&lt;&gt;"",J28&lt;&gt;"",K28&lt;&gt;"",L28&lt;&gt;"",M28&lt;&gt;"",O28&lt;&gt;"")),"Incompleta","OK")))</f>
        <v/>
      </c>
    </row>
    <row r="29">
      <c r="A29" s="6" t="n"/>
      <c r="B29" s="6" t="n"/>
      <c r="C29" s="6" t="n"/>
      <c r="D29" s="19" t="n"/>
      <c r="E29" s="15">
        <f>IF(D29="","",IF(D29&lt;1,"N1",IF(D29&lt;30,"N2",IF(D29&lt;57.5,"N3","N4"))))</f>
        <v/>
      </c>
      <c r="F29" s="6" t="n"/>
      <c r="G29" s="6" t="n"/>
      <c r="H29" s="6" t="n"/>
      <c r="I29" s="6" t="n"/>
      <c r="J29" s="6" t="n"/>
      <c r="K29" s="18" t="n"/>
      <c r="L29" s="18" t="n"/>
      <c r="M29" s="6" t="n"/>
      <c r="N29" s="15">
        <f>IFERROR(VLOOKUP(M29,Listas!$DK$2:$DL$250,2,FALSE),"")</f>
        <v/>
      </c>
      <c r="O29" s="19" t="n"/>
      <c r="P29" s="19" t="n"/>
      <c r="Q29" s="20" t="n"/>
      <c r="R29" s="20" t="n"/>
      <c r="S29" s="6" t="n"/>
      <c r="U29" s="17">
        <f>IF(NOT(OR(A29&lt;&gt;"",B29&lt;&gt;"",C29&lt;&gt;"",D29&lt;&gt;"",F29&lt;&gt;"",G29&lt;&gt;"",H29&lt;&gt;"",I29&lt;&gt;"",J29&lt;&gt;"",K29&lt;&gt;"",L29&lt;&gt;"",M29&lt;&gt;"",O29&lt;&gt;"",P29&lt;&gt;"",Q29&lt;&gt;"",R29&lt;&gt;"",S29&lt;&gt;"")),"",IF(NOT(AND(OR(B29="",COUNTIF('2. Proyectos'!$A$5:$A$54,B29)&gt;0),OR(C29="",COUNTIF(Listas!$CM$2:$CM$112,C29)&gt;0),OR(D29="",AND(ISNUMBER(D29),D29&gt;0)),OR(F29="",COUNTIF(Listas!$AC$2:$AC$5,F29)&gt;0),OR(H29="",COUNTIF(Listas!$W$2:$W$6,H29)&gt;0),OR(I29="",COUNTIF(Listas!$Z$2:$Z$4,I29)&gt;0),OR(J29="",COUNTIF(Listas!$AF$2:$AF$3,J29)&gt;0),OR(K29="",AND(ISNUMBER(K29),K29&gt;=2018,K29&lt;=2025)),OR(L29="",AND(ISNUMBER(L29),L29&gt;=1,L29&lt;=12)),OR(M29="",COUNTIF(Listas!$H$2:$H$250,M29)&gt;0),OR(O29="",AND(ISNUMBER(O29),O29&gt;0)),OR(P29="",AND(ISNUMBER(P29),P29&gt;0)),OR(Q29="",AND(ISNUMBER(Q29),Q29&gt;=0)),OR(R29="",COUNTIF(Listas!$BC$2:$BC$3,R29)&gt;0))),"Dato inválido",IF(NOT(AND(A29&lt;&gt;"",B29&lt;&gt;"",F29&lt;&gt;"",G29&lt;&gt;"",H29&lt;&gt;"",I29&lt;&gt;"",J29&lt;&gt;"",K29&lt;&gt;"",L29&lt;&gt;"",M29&lt;&gt;"",O29&lt;&gt;"")),"Incompleta","OK")))</f>
        <v/>
      </c>
    </row>
    <row r="30">
      <c r="A30" s="8" t="n"/>
      <c r="B30" s="8" t="n"/>
      <c r="C30" s="8" t="n"/>
      <c r="D30" s="14" t="n"/>
      <c r="E30" s="15">
        <f>IF(D30="","",IF(D30&lt;1,"N1",IF(D30&lt;30,"N2",IF(D30&lt;57.5,"N3","N4"))))</f>
        <v/>
      </c>
      <c r="F30" s="8" t="n"/>
      <c r="G30" s="8" t="n"/>
      <c r="H30" s="8" t="n"/>
      <c r="I30" s="8" t="n"/>
      <c r="J30" s="8" t="n"/>
      <c r="K30" s="13" t="n"/>
      <c r="L30" s="13" t="n"/>
      <c r="M30" s="8" t="n"/>
      <c r="N30" s="15">
        <f>IFERROR(VLOOKUP(M30,Listas!$DK$2:$DL$250,2,FALSE),"")</f>
        <v/>
      </c>
      <c r="O30" s="14" t="n"/>
      <c r="P30" s="14" t="n"/>
      <c r="Q30" s="16" t="n"/>
      <c r="R30" s="16" t="n"/>
      <c r="S30" s="8" t="n"/>
      <c r="U30" s="17">
        <f>IF(NOT(OR(A30&lt;&gt;"",B30&lt;&gt;"",C30&lt;&gt;"",D30&lt;&gt;"",F30&lt;&gt;"",G30&lt;&gt;"",H30&lt;&gt;"",I30&lt;&gt;"",J30&lt;&gt;"",K30&lt;&gt;"",L30&lt;&gt;"",M30&lt;&gt;"",O30&lt;&gt;"",P30&lt;&gt;"",Q30&lt;&gt;"",R30&lt;&gt;"",S30&lt;&gt;"")),"",IF(NOT(AND(OR(B30="",COUNTIF('2. Proyectos'!$A$5:$A$54,B30)&gt;0),OR(C30="",COUNTIF(Listas!$CM$2:$CM$112,C30)&gt;0),OR(D30="",AND(ISNUMBER(D30),D30&gt;0)),OR(F30="",COUNTIF(Listas!$AC$2:$AC$5,F30)&gt;0),OR(H30="",COUNTIF(Listas!$W$2:$W$6,H30)&gt;0),OR(I30="",COUNTIF(Listas!$Z$2:$Z$4,I30)&gt;0),OR(J30="",COUNTIF(Listas!$AF$2:$AF$3,J30)&gt;0),OR(K30="",AND(ISNUMBER(K30),K30&gt;=2018,K30&lt;=2025)),OR(L30="",AND(ISNUMBER(L30),L30&gt;=1,L30&lt;=12)),OR(M30="",COUNTIF(Listas!$H$2:$H$250,M30)&gt;0),OR(O30="",AND(ISNUMBER(O30),O30&gt;0)),OR(P30="",AND(ISNUMBER(P30),P30&gt;0)),OR(Q30="",AND(ISNUMBER(Q30),Q30&gt;=0)),OR(R30="",COUNTIF(Listas!$BC$2:$BC$3,R30)&gt;0))),"Dato inválido",IF(NOT(AND(A30&lt;&gt;"",B30&lt;&gt;"",F30&lt;&gt;"",G30&lt;&gt;"",H30&lt;&gt;"",I30&lt;&gt;"",J30&lt;&gt;"",K30&lt;&gt;"",L30&lt;&gt;"",M30&lt;&gt;"",O30&lt;&gt;"")),"Incompleta","OK")))</f>
        <v/>
      </c>
    </row>
    <row r="31">
      <c r="A31" s="6" t="n"/>
      <c r="B31" s="6" t="n"/>
      <c r="C31" s="6" t="n"/>
      <c r="D31" s="19" t="n"/>
      <c r="E31" s="15">
        <f>IF(D31="","",IF(D31&lt;1,"N1",IF(D31&lt;30,"N2",IF(D31&lt;57.5,"N3","N4"))))</f>
        <v/>
      </c>
      <c r="F31" s="6" t="n"/>
      <c r="G31" s="6" t="n"/>
      <c r="H31" s="6" t="n"/>
      <c r="I31" s="6" t="n"/>
      <c r="J31" s="6" t="n"/>
      <c r="K31" s="18" t="n"/>
      <c r="L31" s="18" t="n"/>
      <c r="M31" s="6" t="n"/>
      <c r="N31" s="15">
        <f>IFERROR(VLOOKUP(M31,Listas!$DK$2:$DL$250,2,FALSE),"")</f>
        <v/>
      </c>
      <c r="O31" s="19" t="n"/>
      <c r="P31" s="19" t="n"/>
      <c r="Q31" s="20" t="n"/>
      <c r="R31" s="20" t="n"/>
      <c r="S31" s="6" t="n"/>
      <c r="U31" s="17">
        <f>IF(NOT(OR(A31&lt;&gt;"",B31&lt;&gt;"",C31&lt;&gt;"",D31&lt;&gt;"",F31&lt;&gt;"",G31&lt;&gt;"",H31&lt;&gt;"",I31&lt;&gt;"",J31&lt;&gt;"",K31&lt;&gt;"",L31&lt;&gt;"",M31&lt;&gt;"",O31&lt;&gt;"",P31&lt;&gt;"",Q31&lt;&gt;"",R31&lt;&gt;"",S31&lt;&gt;"")),"",IF(NOT(AND(OR(B31="",COUNTIF('2. Proyectos'!$A$5:$A$54,B31)&gt;0),OR(C31="",COUNTIF(Listas!$CM$2:$CM$112,C31)&gt;0),OR(D31="",AND(ISNUMBER(D31),D31&gt;0)),OR(F31="",COUNTIF(Listas!$AC$2:$AC$5,F31)&gt;0),OR(H31="",COUNTIF(Listas!$W$2:$W$6,H31)&gt;0),OR(I31="",COUNTIF(Listas!$Z$2:$Z$4,I31)&gt;0),OR(J31="",COUNTIF(Listas!$AF$2:$AF$3,J31)&gt;0),OR(K31="",AND(ISNUMBER(K31),K31&gt;=2018,K31&lt;=2025)),OR(L31="",AND(ISNUMBER(L31),L31&gt;=1,L31&lt;=12)),OR(M31="",COUNTIF(Listas!$H$2:$H$250,M31)&gt;0),OR(O31="",AND(ISNUMBER(O31),O31&gt;0)),OR(P31="",AND(ISNUMBER(P31),P31&gt;0)),OR(Q31="",AND(ISNUMBER(Q31),Q31&gt;=0)),OR(R31="",COUNTIF(Listas!$BC$2:$BC$3,R31)&gt;0))),"Dato inválido",IF(NOT(AND(A31&lt;&gt;"",B31&lt;&gt;"",F31&lt;&gt;"",G31&lt;&gt;"",H31&lt;&gt;"",I31&lt;&gt;"",J31&lt;&gt;"",K31&lt;&gt;"",L31&lt;&gt;"",M31&lt;&gt;"",O31&lt;&gt;"")),"Incompleta","OK")))</f>
        <v/>
      </c>
    </row>
    <row r="32">
      <c r="A32" s="8" t="n"/>
      <c r="B32" s="8" t="n"/>
      <c r="C32" s="8" t="n"/>
      <c r="D32" s="14" t="n"/>
      <c r="E32" s="15">
        <f>IF(D32="","",IF(D32&lt;1,"N1",IF(D32&lt;30,"N2",IF(D32&lt;57.5,"N3","N4"))))</f>
        <v/>
      </c>
      <c r="F32" s="8" t="n"/>
      <c r="G32" s="8" t="n"/>
      <c r="H32" s="8" t="n"/>
      <c r="I32" s="8" t="n"/>
      <c r="J32" s="8" t="n"/>
      <c r="K32" s="13" t="n"/>
      <c r="L32" s="13" t="n"/>
      <c r="M32" s="8" t="n"/>
      <c r="N32" s="15">
        <f>IFERROR(VLOOKUP(M32,Listas!$DK$2:$DL$250,2,FALSE),"")</f>
        <v/>
      </c>
      <c r="O32" s="14" t="n"/>
      <c r="P32" s="14" t="n"/>
      <c r="Q32" s="16" t="n"/>
      <c r="R32" s="16" t="n"/>
      <c r="S32" s="8" t="n"/>
      <c r="U32" s="17">
        <f>IF(NOT(OR(A32&lt;&gt;"",B32&lt;&gt;"",C32&lt;&gt;"",D32&lt;&gt;"",F32&lt;&gt;"",G32&lt;&gt;"",H32&lt;&gt;"",I32&lt;&gt;"",J32&lt;&gt;"",K32&lt;&gt;"",L32&lt;&gt;"",M32&lt;&gt;"",O32&lt;&gt;"",P32&lt;&gt;"",Q32&lt;&gt;"",R32&lt;&gt;"",S32&lt;&gt;"")),"",IF(NOT(AND(OR(B32="",COUNTIF('2. Proyectos'!$A$5:$A$54,B32)&gt;0),OR(C32="",COUNTIF(Listas!$CM$2:$CM$112,C32)&gt;0),OR(D32="",AND(ISNUMBER(D32),D32&gt;0)),OR(F32="",COUNTIF(Listas!$AC$2:$AC$5,F32)&gt;0),OR(H32="",COUNTIF(Listas!$W$2:$W$6,H32)&gt;0),OR(I32="",COUNTIF(Listas!$Z$2:$Z$4,I32)&gt;0),OR(J32="",COUNTIF(Listas!$AF$2:$AF$3,J32)&gt;0),OR(K32="",AND(ISNUMBER(K32),K32&gt;=2018,K32&lt;=2025)),OR(L32="",AND(ISNUMBER(L32),L32&gt;=1,L32&lt;=12)),OR(M32="",COUNTIF(Listas!$H$2:$H$250,M32)&gt;0),OR(O32="",AND(ISNUMBER(O32),O32&gt;0)),OR(P32="",AND(ISNUMBER(P32),P32&gt;0)),OR(Q32="",AND(ISNUMBER(Q32),Q32&gt;=0)),OR(R32="",COUNTIF(Listas!$BC$2:$BC$3,R32)&gt;0))),"Dato inválido",IF(NOT(AND(A32&lt;&gt;"",B32&lt;&gt;"",F32&lt;&gt;"",G32&lt;&gt;"",H32&lt;&gt;"",I32&lt;&gt;"",J32&lt;&gt;"",K32&lt;&gt;"",L32&lt;&gt;"",M32&lt;&gt;"",O32&lt;&gt;"")),"Incompleta","OK")))</f>
        <v/>
      </c>
    </row>
    <row r="33">
      <c r="A33" s="6" t="n"/>
      <c r="B33" s="6" t="n"/>
      <c r="C33" s="6" t="n"/>
      <c r="D33" s="19" t="n"/>
      <c r="E33" s="15">
        <f>IF(D33="","",IF(D33&lt;1,"N1",IF(D33&lt;30,"N2",IF(D33&lt;57.5,"N3","N4"))))</f>
        <v/>
      </c>
      <c r="F33" s="6" t="n"/>
      <c r="G33" s="6" t="n"/>
      <c r="H33" s="6" t="n"/>
      <c r="I33" s="6" t="n"/>
      <c r="J33" s="6" t="n"/>
      <c r="K33" s="18" t="n"/>
      <c r="L33" s="18" t="n"/>
      <c r="M33" s="6" t="n"/>
      <c r="N33" s="15">
        <f>IFERROR(VLOOKUP(M33,Listas!$DK$2:$DL$250,2,FALSE),"")</f>
        <v/>
      </c>
      <c r="O33" s="19" t="n"/>
      <c r="P33" s="19" t="n"/>
      <c r="Q33" s="20" t="n"/>
      <c r="R33" s="20" t="n"/>
      <c r="S33" s="6" t="n"/>
      <c r="U33" s="17">
        <f>IF(NOT(OR(A33&lt;&gt;"",B33&lt;&gt;"",C33&lt;&gt;"",D33&lt;&gt;"",F33&lt;&gt;"",G33&lt;&gt;"",H33&lt;&gt;"",I33&lt;&gt;"",J33&lt;&gt;"",K33&lt;&gt;"",L33&lt;&gt;"",M33&lt;&gt;"",O33&lt;&gt;"",P33&lt;&gt;"",Q33&lt;&gt;"",R33&lt;&gt;"",S33&lt;&gt;"")),"",IF(NOT(AND(OR(B33="",COUNTIF('2. Proyectos'!$A$5:$A$54,B33)&gt;0),OR(C33="",COUNTIF(Listas!$CM$2:$CM$112,C33)&gt;0),OR(D33="",AND(ISNUMBER(D33),D33&gt;0)),OR(F33="",COUNTIF(Listas!$AC$2:$AC$5,F33)&gt;0),OR(H33="",COUNTIF(Listas!$W$2:$W$6,H33)&gt;0),OR(I33="",COUNTIF(Listas!$Z$2:$Z$4,I33)&gt;0),OR(J33="",COUNTIF(Listas!$AF$2:$AF$3,J33)&gt;0),OR(K33="",AND(ISNUMBER(K33),K33&gt;=2018,K33&lt;=2025)),OR(L33="",AND(ISNUMBER(L33),L33&gt;=1,L33&lt;=12)),OR(M33="",COUNTIF(Listas!$H$2:$H$250,M33)&gt;0),OR(O33="",AND(ISNUMBER(O33),O33&gt;0)),OR(P33="",AND(ISNUMBER(P33),P33&gt;0)),OR(Q33="",AND(ISNUMBER(Q33),Q33&gt;=0)),OR(R33="",COUNTIF(Listas!$BC$2:$BC$3,R33)&gt;0))),"Dato inválido",IF(NOT(AND(A33&lt;&gt;"",B33&lt;&gt;"",F33&lt;&gt;"",G33&lt;&gt;"",H33&lt;&gt;"",I33&lt;&gt;"",J33&lt;&gt;"",K33&lt;&gt;"",L33&lt;&gt;"",M33&lt;&gt;"",O33&lt;&gt;"")),"Incompleta","OK")))</f>
        <v/>
      </c>
    </row>
    <row r="34">
      <c r="A34" s="8" t="n"/>
      <c r="B34" s="8" t="n"/>
      <c r="C34" s="8" t="n"/>
      <c r="D34" s="14" t="n"/>
      <c r="E34" s="15">
        <f>IF(D34="","",IF(D34&lt;1,"N1",IF(D34&lt;30,"N2",IF(D34&lt;57.5,"N3","N4"))))</f>
        <v/>
      </c>
      <c r="F34" s="8" t="n"/>
      <c r="G34" s="8" t="n"/>
      <c r="H34" s="8" t="n"/>
      <c r="I34" s="8" t="n"/>
      <c r="J34" s="8" t="n"/>
      <c r="K34" s="13" t="n"/>
      <c r="L34" s="13" t="n"/>
      <c r="M34" s="8" t="n"/>
      <c r="N34" s="15">
        <f>IFERROR(VLOOKUP(M34,Listas!$DK$2:$DL$250,2,FALSE),"")</f>
        <v/>
      </c>
      <c r="O34" s="14" t="n"/>
      <c r="P34" s="14" t="n"/>
      <c r="Q34" s="16" t="n"/>
      <c r="R34" s="16" t="n"/>
      <c r="S34" s="8" t="n"/>
      <c r="U34" s="17">
        <f>IF(NOT(OR(A34&lt;&gt;"",B34&lt;&gt;"",C34&lt;&gt;"",D34&lt;&gt;"",F34&lt;&gt;"",G34&lt;&gt;"",H34&lt;&gt;"",I34&lt;&gt;"",J34&lt;&gt;"",K34&lt;&gt;"",L34&lt;&gt;"",M34&lt;&gt;"",O34&lt;&gt;"",P34&lt;&gt;"",Q34&lt;&gt;"",R34&lt;&gt;"",S34&lt;&gt;"")),"",IF(NOT(AND(OR(B34="",COUNTIF('2. Proyectos'!$A$5:$A$54,B34)&gt;0),OR(C34="",COUNTIF(Listas!$CM$2:$CM$112,C34)&gt;0),OR(D34="",AND(ISNUMBER(D34),D34&gt;0)),OR(F34="",COUNTIF(Listas!$AC$2:$AC$5,F34)&gt;0),OR(H34="",COUNTIF(Listas!$W$2:$W$6,H34)&gt;0),OR(I34="",COUNTIF(Listas!$Z$2:$Z$4,I34)&gt;0),OR(J34="",COUNTIF(Listas!$AF$2:$AF$3,J34)&gt;0),OR(K34="",AND(ISNUMBER(K34),K34&gt;=2018,K34&lt;=2025)),OR(L34="",AND(ISNUMBER(L34),L34&gt;=1,L34&lt;=12)),OR(M34="",COUNTIF(Listas!$H$2:$H$250,M34)&gt;0),OR(O34="",AND(ISNUMBER(O34),O34&gt;0)),OR(P34="",AND(ISNUMBER(P34),P34&gt;0)),OR(Q34="",AND(ISNUMBER(Q34),Q34&gt;=0)),OR(R34="",COUNTIF(Listas!$BC$2:$BC$3,R34)&gt;0))),"Dato inválido",IF(NOT(AND(A34&lt;&gt;"",B34&lt;&gt;"",F34&lt;&gt;"",G34&lt;&gt;"",H34&lt;&gt;"",I34&lt;&gt;"",J34&lt;&gt;"",K34&lt;&gt;"",L34&lt;&gt;"",M34&lt;&gt;"",O34&lt;&gt;"")),"Incompleta","OK")))</f>
        <v/>
      </c>
    </row>
    <row r="35">
      <c r="A35" s="6" t="n"/>
      <c r="B35" s="6" t="n"/>
      <c r="C35" s="6" t="n"/>
      <c r="D35" s="19" t="n"/>
      <c r="E35" s="15">
        <f>IF(D35="","",IF(D35&lt;1,"N1",IF(D35&lt;30,"N2",IF(D35&lt;57.5,"N3","N4"))))</f>
        <v/>
      </c>
      <c r="F35" s="6" t="n"/>
      <c r="G35" s="6" t="n"/>
      <c r="H35" s="6" t="n"/>
      <c r="I35" s="6" t="n"/>
      <c r="J35" s="6" t="n"/>
      <c r="K35" s="18" t="n"/>
      <c r="L35" s="18" t="n"/>
      <c r="M35" s="6" t="n"/>
      <c r="N35" s="15">
        <f>IFERROR(VLOOKUP(M35,Listas!$DK$2:$DL$250,2,FALSE),"")</f>
        <v/>
      </c>
      <c r="O35" s="19" t="n"/>
      <c r="P35" s="19" t="n"/>
      <c r="Q35" s="20" t="n"/>
      <c r="R35" s="20" t="n"/>
      <c r="S35" s="6" t="n"/>
      <c r="U35" s="17">
        <f>IF(NOT(OR(A35&lt;&gt;"",B35&lt;&gt;"",C35&lt;&gt;"",D35&lt;&gt;"",F35&lt;&gt;"",G35&lt;&gt;"",H35&lt;&gt;"",I35&lt;&gt;"",J35&lt;&gt;"",K35&lt;&gt;"",L35&lt;&gt;"",M35&lt;&gt;"",O35&lt;&gt;"",P35&lt;&gt;"",Q35&lt;&gt;"",R35&lt;&gt;"",S35&lt;&gt;"")),"",IF(NOT(AND(OR(B35="",COUNTIF('2. Proyectos'!$A$5:$A$54,B35)&gt;0),OR(C35="",COUNTIF(Listas!$CM$2:$CM$112,C35)&gt;0),OR(D35="",AND(ISNUMBER(D35),D35&gt;0)),OR(F35="",COUNTIF(Listas!$AC$2:$AC$5,F35)&gt;0),OR(H35="",COUNTIF(Listas!$W$2:$W$6,H35)&gt;0),OR(I35="",COUNTIF(Listas!$Z$2:$Z$4,I35)&gt;0),OR(J35="",COUNTIF(Listas!$AF$2:$AF$3,J35)&gt;0),OR(K35="",AND(ISNUMBER(K35),K35&gt;=2018,K35&lt;=2025)),OR(L35="",AND(ISNUMBER(L35),L35&gt;=1,L35&lt;=12)),OR(M35="",COUNTIF(Listas!$H$2:$H$250,M35)&gt;0),OR(O35="",AND(ISNUMBER(O35),O35&gt;0)),OR(P35="",AND(ISNUMBER(P35),P35&gt;0)),OR(Q35="",AND(ISNUMBER(Q35),Q35&gt;=0)),OR(R35="",COUNTIF(Listas!$BC$2:$BC$3,R35)&gt;0))),"Dato inválido",IF(NOT(AND(A35&lt;&gt;"",B35&lt;&gt;"",F35&lt;&gt;"",G35&lt;&gt;"",H35&lt;&gt;"",I35&lt;&gt;"",J35&lt;&gt;"",K35&lt;&gt;"",L35&lt;&gt;"",M35&lt;&gt;"",O35&lt;&gt;"")),"Incompleta","OK")))</f>
        <v/>
      </c>
    </row>
    <row r="36">
      <c r="A36" s="8" t="n"/>
      <c r="B36" s="8" t="n"/>
      <c r="C36" s="8" t="n"/>
      <c r="D36" s="14" t="n"/>
      <c r="E36" s="15">
        <f>IF(D36="","",IF(D36&lt;1,"N1",IF(D36&lt;30,"N2",IF(D36&lt;57.5,"N3","N4"))))</f>
        <v/>
      </c>
      <c r="F36" s="8" t="n"/>
      <c r="G36" s="8" t="n"/>
      <c r="H36" s="8" t="n"/>
      <c r="I36" s="8" t="n"/>
      <c r="J36" s="8" t="n"/>
      <c r="K36" s="13" t="n"/>
      <c r="L36" s="13" t="n"/>
      <c r="M36" s="8" t="n"/>
      <c r="N36" s="15">
        <f>IFERROR(VLOOKUP(M36,Listas!$DK$2:$DL$250,2,FALSE),"")</f>
        <v/>
      </c>
      <c r="O36" s="14" t="n"/>
      <c r="P36" s="14" t="n"/>
      <c r="Q36" s="16" t="n"/>
      <c r="R36" s="16" t="n"/>
      <c r="S36" s="8" t="n"/>
      <c r="U36" s="17">
        <f>IF(NOT(OR(A36&lt;&gt;"",B36&lt;&gt;"",C36&lt;&gt;"",D36&lt;&gt;"",F36&lt;&gt;"",G36&lt;&gt;"",H36&lt;&gt;"",I36&lt;&gt;"",J36&lt;&gt;"",K36&lt;&gt;"",L36&lt;&gt;"",M36&lt;&gt;"",O36&lt;&gt;"",P36&lt;&gt;"",Q36&lt;&gt;"",R36&lt;&gt;"",S36&lt;&gt;"")),"",IF(NOT(AND(OR(B36="",COUNTIF('2. Proyectos'!$A$5:$A$54,B36)&gt;0),OR(C36="",COUNTIF(Listas!$CM$2:$CM$112,C36)&gt;0),OR(D36="",AND(ISNUMBER(D36),D36&gt;0)),OR(F36="",COUNTIF(Listas!$AC$2:$AC$5,F36)&gt;0),OR(H36="",COUNTIF(Listas!$W$2:$W$6,H36)&gt;0),OR(I36="",COUNTIF(Listas!$Z$2:$Z$4,I36)&gt;0),OR(J36="",COUNTIF(Listas!$AF$2:$AF$3,J36)&gt;0),OR(K36="",AND(ISNUMBER(K36),K36&gt;=2018,K36&lt;=2025)),OR(L36="",AND(ISNUMBER(L36),L36&gt;=1,L36&lt;=12)),OR(M36="",COUNTIF(Listas!$H$2:$H$250,M36)&gt;0),OR(O36="",AND(ISNUMBER(O36),O36&gt;0)),OR(P36="",AND(ISNUMBER(P36),P36&gt;0)),OR(Q36="",AND(ISNUMBER(Q36),Q36&gt;=0)),OR(R36="",COUNTIF(Listas!$BC$2:$BC$3,R36)&gt;0))),"Dato inválido",IF(NOT(AND(A36&lt;&gt;"",B36&lt;&gt;"",F36&lt;&gt;"",G36&lt;&gt;"",H36&lt;&gt;"",I36&lt;&gt;"",J36&lt;&gt;"",K36&lt;&gt;"",L36&lt;&gt;"",M36&lt;&gt;"",O36&lt;&gt;"")),"Incompleta","OK")))</f>
        <v/>
      </c>
    </row>
    <row r="37">
      <c r="A37" s="6" t="n"/>
      <c r="B37" s="6" t="n"/>
      <c r="C37" s="6" t="n"/>
      <c r="D37" s="19" t="n"/>
      <c r="E37" s="15">
        <f>IF(D37="","",IF(D37&lt;1,"N1",IF(D37&lt;30,"N2",IF(D37&lt;57.5,"N3","N4"))))</f>
        <v/>
      </c>
      <c r="F37" s="6" t="n"/>
      <c r="G37" s="6" t="n"/>
      <c r="H37" s="6" t="n"/>
      <c r="I37" s="6" t="n"/>
      <c r="J37" s="6" t="n"/>
      <c r="K37" s="18" t="n"/>
      <c r="L37" s="18" t="n"/>
      <c r="M37" s="6" t="n"/>
      <c r="N37" s="15">
        <f>IFERROR(VLOOKUP(M37,Listas!$DK$2:$DL$250,2,FALSE),"")</f>
        <v/>
      </c>
      <c r="O37" s="19" t="n"/>
      <c r="P37" s="19" t="n"/>
      <c r="Q37" s="20" t="n"/>
      <c r="R37" s="20" t="n"/>
      <c r="S37" s="6" t="n"/>
      <c r="U37" s="17">
        <f>IF(NOT(OR(A37&lt;&gt;"",B37&lt;&gt;"",C37&lt;&gt;"",D37&lt;&gt;"",F37&lt;&gt;"",G37&lt;&gt;"",H37&lt;&gt;"",I37&lt;&gt;"",J37&lt;&gt;"",K37&lt;&gt;"",L37&lt;&gt;"",M37&lt;&gt;"",O37&lt;&gt;"",P37&lt;&gt;"",Q37&lt;&gt;"",R37&lt;&gt;"",S37&lt;&gt;"")),"",IF(NOT(AND(OR(B37="",COUNTIF('2. Proyectos'!$A$5:$A$54,B37)&gt;0),OR(C37="",COUNTIF(Listas!$CM$2:$CM$112,C37)&gt;0),OR(D37="",AND(ISNUMBER(D37),D37&gt;0)),OR(F37="",COUNTIF(Listas!$AC$2:$AC$5,F37)&gt;0),OR(H37="",COUNTIF(Listas!$W$2:$W$6,H37)&gt;0),OR(I37="",COUNTIF(Listas!$Z$2:$Z$4,I37)&gt;0),OR(J37="",COUNTIF(Listas!$AF$2:$AF$3,J37)&gt;0),OR(K37="",AND(ISNUMBER(K37),K37&gt;=2018,K37&lt;=2025)),OR(L37="",AND(ISNUMBER(L37),L37&gt;=1,L37&lt;=12)),OR(M37="",COUNTIF(Listas!$H$2:$H$250,M37)&gt;0),OR(O37="",AND(ISNUMBER(O37),O37&gt;0)),OR(P37="",AND(ISNUMBER(P37),P37&gt;0)),OR(Q37="",AND(ISNUMBER(Q37),Q37&gt;=0)),OR(R37="",COUNTIF(Listas!$BC$2:$BC$3,R37)&gt;0))),"Dato inválido",IF(NOT(AND(A37&lt;&gt;"",B37&lt;&gt;"",F37&lt;&gt;"",G37&lt;&gt;"",H37&lt;&gt;"",I37&lt;&gt;"",J37&lt;&gt;"",K37&lt;&gt;"",L37&lt;&gt;"",M37&lt;&gt;"",O37&lt;&gt;"")),"Incompleta","OK")))</f>
        <v/>
      </c>
    </row>
    <row r="38">
      <c r="A38" s="8" t="n"/>
      <c r="B38" s="8" t="n"/>
      <c r="C38" s="8" t="n"/>
      <c r="D38" s="14" t="n"/>
      <c r="E38" s="15">
        <f>IF(D38="","",IF(D38&lt;1,"N1",IF(D38&lt;30,"N2",IF(D38&lt;57.5,"N3","N4"))))</f>
        <v/>
      </c>
      <c r="F38" s="8" t="n"/>
      <c r="G38" s="8" t="n"/>
      <c r="H38" s="8" t="n"/>
      <c r="I38" s="8" t="n"/>
      <c r="J38" s="8" t="n"/>
      <c r="K38" s="13" t="n"/>
      <c r="L38" s="13" t="n"/>
      <c r="M38" s="8" t="n"/>
      <c r="N38" s="15">
        <f>IFERROR(VLOOKUP(M38,Listas!$DK$2:$DL$250,2,FALSE),"")</f>
        <v/>
      </c>
      <c r="O38" s="14" t="n"/>
      <c r="P38" s="14" t="n"/>
      <c r="Q38" s="16" t="n"/>
      <c r="R38" s="16" t="n"/>
      <c r="S38" s="8" t="n"/>
      <c r="U38" s="17">
        <f>IF(NOT(OR(A38&lt;&gt;"",B38&lt;&gt;"",C38&lt;&gt;"",D38&lt;&gt;"",F38&lt;&gt;"",G38&lt;&gt;"",H38&lt;&gt;"",I38&lt;&gt;"",J38&lt;&gt;"",K38&lt;&gt;"",L38&lt;&gt;"",M38&lt;&gt;"",O38&lt;&gt;"",P38&lt;&gt;"",Q38&lt;&gt;"",R38&lt;&gt;"",S38&lt;&gt;"")),"",IF(NOT(AND(OR(B38="",COUNTIF('2. Proyectos'!$A$5:$A$54,B38)&gt;0),OR(C38="",COUNTIF(Listas!$CM$2:$CM$112,C38)&gt;0),OR(D38="",AND(ISNUMBER(D38),D38&gt;0)),OR(F38="",COUNTIF(Listas!$AC$2:$AC$5,F38)&gt;0),OR(H38="",COUNTIF(Listas!$W$2:$W$6,H38)&gt;0),OR(I38="",COUNTIF(Listas!$Z$2:$Z$4,I38)&gt;0),OR(J38="",COUNTIF(Listas!$AF$2:$AF$3,J38)&gt;0),OR(K38="",AND(ISNUMBER(K38),K38&gt;=2018,K38&lt;=2025)),OR(L38="",AND(ISNUMBER(L38),L38&gt;=1,L38&lt;=12)),OR(M38="",COUNTIF(Listas!$H$2:$H$250,M38)&gt;0),OR(O38="",AND(ISNUMBER(O38),O38&gt;0)),OR(P38="",AND(ISNUMBER(P38),P38&gt;0)),OR(Q38="",AND(ISNUMBER(Q38),Q38&gt;=0)),OR(R38="",COUNTIF(Listas!$BC$2:$BC$3,R38)&gt;0))),"Dato inválido",IF(NOT(AND(A38&lt;&gt;"",B38&lt;&gt;"",F38&lt;&gt;"",G38&lt;&gt;"",H38&lt;&gt;"",I38&lt;&gt;"",J38&lt;&gt;"",K38&lt;&gt;"",L38&lt;&gt;"",M38&lt;&gt;"",O38&lt;&gt;"")),"Incompleta","OK")))</f>
        <v/>
      </c>
    </row>
    <row r="39">
      <c r="A39" s="6" t="n"/>
      <c r="B39" s="6" t="n"/>
      <c r="C39" s="6" t="n"/>
      <c r="D39" s="19" t="n"/>
      <c r="E39" s="15">
        <f>IF(D39="","",IF(D39&lt;1,"N1",IF(D39&lt;30,"N2",IF(D39&lt;57.5,"N3","N4"))))</f>
        <v/>
      </c>
      <c r="F39" s="6" t="n"/>
      <c r="G39" s="6" t="n"/>
      <c r="H39" s="6" t="n"/>
      <c r="I39" s="6" t="n"/>
      <c r="J39" s="6" t="n"/>
      <c r="K39" s="18" t="n"/>
      <c r="L39" s="18" t="n"/>
      <c r="M39" s="6" t="n"/>
      <c r="N39" s="15">
        <f>IFERROR(VLOOKUP(M39,Listas!$DK$2:$DL$250,2,FALSE),"")</f>
        <v/>
      </c>
      <c r="O39" s="19" t="n"/>
      <c r="P39" s="19" t="n"/>
      <c r="Q39" s="20" t="n"/>
      <c r="R39" s="20" t="n"/>
      <c r="S39" s="6" t="n"/>
      <c r="U39" s="17">
        <f>IF(NOT(OR(A39&lt;&gt;"",B39&lt;&gt;"",C39&lt;&gt;"",D39&lt;&gt;"",F39&lt;&gt;"",G39&lt;&gt;"",H39&lt;&gt;"",I39&lt;&gt;"",J39&lt;&gt;"",K39&lt;&gt;"",L39&lt;&gt;"",M39&lt;&gt;"",O39&lt;&gt;"",P39&lt;&gt;"",Q39&lt;&gt;"",R39&lt;&gt;"",S39&lt;&gt;"")),"",IF(NOT(AND(OR(B39="",COUNTIF('2. Proyectos'!$A$5:$A$54,B39)&gt;0),OR(C39="",COUNTIF(Listas!$CM$2:$CM$112,C39)&gt;0),OR(D39="",AND(ISNUMBER(D39),D39&gt;0)),OR(F39="",COUNTIF(Listas!$AC$2:$AC$5,F39)&gt;0),OR(H39="",COUNTIF(Listas!$W$2:$W$6,H39)&gt;0),OR(I39="",COUNTIF(Listas!$Z$2:$Z$4,I39)&gt;0),OR(J39="",COUNTIF(Listas!$AF$2:$AF$3,J39)&gt;0),OR(K39="",AND(ISNUMBER(K39),K39&gt;=2018,K39&lt;=2025)),OR(L39="",AND(ISNUMBER(L39),L39&gt;=1,L39&lt;=12)),OR(M39="",COUNTIF(Listas!$H$2:$H$250,M39)&gt;0),OR(O39="",AND(ISNUMBER(O39),O39&gt;0)),OR(P39="",AND(ISNUMBER(P39),P39&gt;0)),OR(Q39="",AND(ISNUMBER(Q39),Q39&gt;=0)),OR(R39="",COUNTIF(Listas!$BC$2:$BC$3,R39)&gt;0))),"Dato inválido",IF(NOT(AND(A39&lt;&gt;"",B39&lt;&gt;"",F39&lt;&gt;"",G39&lt;&gt;"",H39&lt;&gt;"",I39&lt;&gt;"",J39&lt;&gt;"",K39&lt;&gt;"",L39&lt;&gt;"",M39&lt;&gt;"",O39&lt;&gt;"")),"Incompleta","OK")))</f>
        <v/>
      </c>
    </row>
    <row r="40">
      <c r="A40" s="8" t="n"/>
      <c r="B40" s="8" t="n"/>
      <c r="C40" s="8" t="n"/>
      <c r="D40" s="14" t="n"/>
      <c r="E40" s="15">
        <f>IF(D40="","",IF(D40&lt;1,"N1",IF(D40&lt;30,"N2",IF(D40&lt;57.5,"N3","N4"))))</f>
        <v/>
      </c>
      <c r="F40" s="8" t="n"/>
      <c r="G40" s="8" t="n"/>
      <c r="H40" s="8" t="n"/>
      <c r="I40" s="8" t="n"/>
      <c r="J40" s="8" t="n"/>
      <c r="K40" s="13" t="n"/>
      <c r="L40" s="13" t="n"/>
      <c r="M40" s="8" t="n"/>
      <c r="N40" s="15">
        <f>IFERROR(VLOOKUP(M40,Listas!$DK$2:$DL$250,2,FALSE),"")</f>
        <v/>
      </c>
      <c r="O40" s="14" t="n"/>
      <c r="P40" s="14" t="n"/>
      <c r="Q40" s="16" t="n"/>
      <c r="R40" s="16" t="n"/>
      <c r="S40" s="8" t="n"/>
      <c r="U40" s="17">
        <f>IF(NOT(OR(A40&lt;&gt;"",B40&lt;&gt;"",C40&lt;&gt;"",D40&lt;&gt;"",F40&lt;&gt;"",G40&lt;&gt;"",H40&lt;&gt;"",I40&lt;&gt;"",J40&lt;&gt;"",K40&lt;&gt;"",L40&lt;&gt;"",M40&lt;&gt;"",O40&lt;&gt;"",P40&lt;&gt;"",Q40&lt;&gt;"",R40&lt;&gt;"",S40&lt;&gt;"")),"",IF(NOT(AND(OR(B40="",COUNTIF('2. Proyectos'!$A$5:$A$54,B40)&gt;0),OR(C40="",COUNTIF(Listas!$CM$2:$CM$112,C40)&gt;0),OR(D40="",AND(ISNUMBER(D40),D40&gt;0)),OR(F40="",COUNTIF(Listas!$AC$2:$AC$5,F40)&gt;0),OR(H40="",COUNTIF(Listas!$W$2:$W$6,H40)&gt;0),OR(I40="",COUNTIF(Listas!$Z$2:$Z$4,I40)&gt;0),OR(J40="",COUNTIF(Listas!$AF$2:$AF$3,J40)&gt;0),OR(K40="",AND(ISNUMBER(K40),K40&gt;=2018,K40&lt;=2025)),OR(L40="",AND(ISNUMBER(L40),L40&gt;=1,L40&lt;=12)),OR(M40="",COUNTIF(Listas!$H$2:$H$250,M40)&gt;0),OR(O40="",AND(ISNUMBER(O40),O40&gt;0)),OR(P40="",AND(ISNUMBER(P40),P40&gt;0)),OR(Q40="",AND(ISNUMBER(Q40),Q40&gt;=0)),OR(R40="",COUNTIF(Listas!$BC$2:$BC$3,R40)&gt;0))),"Dato inválido",IF(NOT(AND(A40&lt;&gt;"",B40&lt;&gt;"",F40&lt;&gt;"",G40&lt;&gt;"",H40&lt;&gt;"",I40&lt;&gt;"",J40&lt;&gt;"",K40&lt;&gt;"",L40&lt;&gt;"",M40&lt;&gt;"",O40&lt;&gt;"")),"Incompleta","OK")))</f>
        <v/>
      </c>
    </row>
    <row r="41">
      <c r="A41" s="6" t="n"/>
      <c r="B41" s="6" t="n"/>
      <c r="C41" s="6" t="n"/>
      <c r="D41" s="19" t="n"/>
      <c r="E41" s="15">
        <f>IF(D41="","",IF(D41&lt;1,"N1",IF(D41&lt;30,"N2",IF(D41&lt;57.5,"N3","N4"))))</f>
        <v/>
      </c>
      <c r="F41" s="6" t="n"/>
      <c r="G41" s="6" t="n"/>
      <c r="H41" s="6" t="n"/>
      <c r="I41" s="6" t="n"/>
      <c r="J41" s="6" t="n"/>
      <c r="K41" s="18" t="n"/>
      <c r="L41" s="18" t="n"/>
      <c r="M41" s="6" t="n"/>
      <c r="N41" s="15">
        <f>IFERROR(VLOOKUP(M41,Listas!$DK$2:$DL$250,2,FALSE),"")</f>
        <v/>
      </c>
      <c r="O41" s="19" t="n"/>
      <c r="P41" s="19" t="n"/>
      <c r="Q41" s="20" t="n"/>
      <c r="R41" s="20" t="n"/>
      <c r="S41" s="6" t="n"/>
      <c r="U41" s="17">
        <f>IF(NOT(OR(A41&lt;&gt;"",B41&lt;&gt;"",C41&lt;&gt;"",D41&lt;&gt;"",F41&lt;&gt;"",G41&lt;&gt;"",H41&lt;&gt;"",I41&lt;&gt;"",J41&lt;&gt;"",K41&lt;&gt;"",L41&lt;&gt;"",M41&lt;&gt;"",O41&lt;&gt;"",P41&lt;&gt;"",Q41&lt;&gt;"",R41&lt;&gt;"",S41&lt;&gt;"")),"",IF(NOT(AND(OR(B41="",COUNTIF('2. Proyectos'!$A$5:$A$54,B41)&gt;0),OR(C41="",COUNTIF(Listas!$CM$2:$CM$112,C41)&gt;0),OR(D41="",AND(ISNUMBER(D41),D41&gt;0)),OR(F41="",COUNTIF(Listas!$AC$2:$AC$5,F41)&gt;0),OR(H41="",COUNTIF(Listas!$W$2:$W$6,H41)&gt;0),OR(I41="",COUNTIF(Listas!$Z$2:$Z$4,I41)&gt;0),OR(J41="",COUNTIF(Listas!$AF$2:$AF$3,J41)&gt;0),OR(K41="",AND(ISNUMBER(K41),K41&gt;=2018,K41&lt;=2025)),OR(L41="",AND(ISNUMBER(L41),L41&gt;=1,L41&lt;=12)),OR(M41="",COUNTIF(Listas!$H$2:$H$250,M41)&gt;0),OR(O41="",AND(ISNUMBER(O41),O41&gt;0)),OR(P41="",AND(ISNUMBER(P41),P41&gt;0)),OR(Q41="",AND(ISNUMBER(Q41),Q41&gt;=0)),OR(R41="",COUNTIF(Listas!$BC$2:$BC$3,R41)&gt;0))),"Dato inválido",IF(NOT(AND(A41&lt;&gt;"",B41&lt;&gt;"",F41&lt;&gt;"",G41&lt;&gt;"",H41&lt;&gt;"",I41&lt;&gt;"",J41&lt;&gt;"",K41&lt;&gt;"",L41&lt;&gt;"",M41&lt;&gt;"",O41&lt;&gt;"")),"Incompleta","OK")))</f>
        <v/>
      </c>
    </row>
    <row r="42">
      <c r="A42" s="8" t="n"/>
      <c r="B42" s="8" t="n"/>
      <c r="C42" s="8" t="n"/>
      <c r="D42" s="14" t="n"/>
      <c r="E42" s="15">
        <f>IF(D42="","",IF(D42&lt;1,"N1",IF(D42&lt;30,"N2",IF(D42&lt;57.5,"N3","N4"))))</f>
        <v/>
      </c>
      <c r="F42" s="8" t="n"/>
      <c r="G42" s="8" t="n"/>
      <c r="H42" s="8" t="n"/>
      <c r="I42" s="8" t="n"/>
      <c r="J42" s="8" t="n"/>
      <c r="K42" s="13" t="n"/>
      <c r="L42" s="13" t="n"/>
      <c r="M42" s="8" t="n"/>
      <c r="N42" s="15">
        <f>IFERROR(VLOOKUP(M42,Listas!$DK$2:$DL$250,2,FALSE),"")</f>
        <v/>
      </c>
      <c r="O42" s="14" t="n"/>
      <c r="P42" s="14" t="n"/>
      <c r="Q42" s="16" t="n"/>
      <c r="R42" s="16" t="n"/>
      <c r="S42" s="8" t="n"/>
      <c r="U42" s="17">
        <f>IF(NOT(OR(A42&lt;&gt;"",B42&lt;&gt;"",C42&lt;&gt;"",D42&lt;&gt;"",F42&lt;&gt;"",G42&lt;&gt;"",H42&lt;&gt;"",I42&lt;&gt;"",J42&lt;&gt;"",K42&lt;&gt;"",L42&lt;&gt;"",M42&lt;&gt;"",O42&lt;&gt;"",P42&lt;&gt;"",Q42&lt;&gt;"",R42&lt;&gt;"",S42&lt;&gt;"")),"",IF(NOT(AND(OR(B42="",COUNTIF('2. Proyectos'!$A$5:$A$54,B42)&gt;0),OR(C42="",COUNTIF(Listas!$CM$2:$CM$112,C42)&gt;0),OR(D42="",AND(ISNUMBER(D42),D42&gt;0)),OR(F42="",COUNTIF(Listas!$AC$2:$AC$5,F42)&gt;0),OR(H42="",COUNTIF(Listas!$W$2:$W$6,H42)&gt;0),OR(I42="",COUNTIF(Listas!$Z$2:$Z$4,I42)&gt;0),OR(J42="",COUNTIF(Listas!$AF$2:$AF$3,J42)&gt;0),OR(K42="",AND(ISNUMBER(K42),K42&gt;=2018,K42&lt;=2025)),OR(L42="",AND(ISNUMBER(L42),L42&gt;=1,L42&lt;=12)),OR(M42="",COUNTIF(Listas!$H$2:$H$250,M42)&gt;0),OR(O42="",AND(ISNUMBER(O42),O42&gt;0)),OR(P42="",AND(ISNUMBER(P42),P42&gt;0)),OR(Q42="",AND(ISNUMBER(Q42),Q42&gt;=0)),OR(R42="",COUNTIF(Listas!$BC$2:$BC$3,R42)&gt;0))),"Dato inválido",IF(NOT(AND(A42&lt;&gt;"",B42&lt;&gt;"",F42&lt;&gt;"",G42&lt;&gt;"",H42&lt;&gt;"",I42&lt;&gt;"",J42&lt;&gt;"",K42&lt;&gt;"",L42&lt;&gt;"",M42&lt;&gt;"",O42&lt;&gt;"")),"Incompleta","OK")))</f>
        <v/>
      </c>
    </row>
    <row r="43">
      <c r="A43" s="6" t="n"/>
      <c r="B43" s="6" t="n"/>
      <c r="C43" s="6" t="n"/>
      <c r="D43" s="19" t="n"/>
      <c r="E43" s="15">
        <f>IF(D43="","",IF(D43&lt;1,"N1",IF(D43&lt;30,"N2",IF(D43&lt;57.5,"N3","N4"))))</f>
        <v/>
      </c>
      <c r="F43" s="6" t="n"/>
      <c r="G43" s="6" t="n"/>
      <c r="H43" s="6" t="n"/>
      <c r="I43" s="6" t="n"/>
      <c r="J43" s="6" t="n"/>
      <c r="K43" s="18" t="n"/>
      <c r="L43" s="18" t="n"/>
      <c r="M43" s="6" t="n"/>
      <c r="N43" s="15">
        <f>IFERROR(VLOOKUP(M43,Listas!$DK$2:$DL$250,2,FALSE),"")</f>
        <v/>
      </c>
      <c r="O43" s="19" t="n"/>
      <c r="P43" s="19" t="n"/>
      <c r="Q43" s="20" t="n"/>
      <c r="R43" s="20" t="n"/>
      <c r="S43" s="6" t="n"/>
      <c r="U43" s="17">
        <f>IF(NOT(OR(A43&lt;&gt;"",B43&lt;&gt;"",C43&lt;&gt;"",D43&lt;&gt;"",F43&lt;&gt;"",G43&lt;&gt;"",H43&lt;&gt;"",I43&lt;&gt;"",J43&lt;&gt;"",K43&lt;&gt;"",L43&lt;&gt;"",M43&lt;&gt;"",O43&lt;&gt;"",P43&lt;&gt;"",Q43&lt;&gt;"",R43&lt;&gt;"",S43&lt;&gt;"")),"",IF(NOT(AND(OR(B43="",COUNTIF('2. Proyectos'!$A$5:$A$54,B43)&gt;0),OR(C43="",COUNTIF(Listas!$CM$2:$CM$112,C43)&gt;0),OR(D43="",AND(ISNUMBER(D43),D43&gt;0)),OR(F43="",COUNTIF(Listas!$AC$2:$AC$5,F43)&gt;0),OR(H43="",COUNTIF(Listas!$W$2:$W$6,H43)&gt;0),OR(I43="",COUNTIF(Listas!$Z$2:$Z$4,I43)&gt;0),OR(J43="",COUNTIF(Listas!$AF$2:$AF$3,J43)&gt;0),OR(K43="",AND(ISNUMBER(K43),K43&gt;=2018,K43&lt;=2025)),OR(L43="",AND(ISNUMBER(L43),L43&gt;=1,L43&lt;=12)),OR(M43="",COUNTIF(Listas!$H$2:$H$250,M43)&gt;0),OR(O43="",AND(ISNUMBER(O43),O43&gt;0)),OR(P43="",AND(ISNUMBER(P43),P43&gt;0)),OR(Q43="",AND(ISNUMBER(Q43),Q43&gt;=0)),OR(R43="",COUNTIF(Listas!$BC$2:$BC$3,R43)&gt;0))),"Dato inválido",IF(NOT(AND(A43&lt;&gt;"",B43&lt;&gt;"",F43&lt;&gt;"",G43&lt;&gt;"",H43&lt;&gt;"",I43&lt;&gt;"",J43&lt;&gt;"",K43&lt;&gt;"",L43&lt;&gt;"",M43&lt;&gt;"",O43&lt;&gt;"")),"Incompleta","OK")))</f>
        <v/>
      </c>
    </row>
    <row r="44">
      <c r="A44" s="8" t="n"/>
      <c r="B44" s="8" t="n"/>
      <c r="C44" s="8" t="n"/>
      <c r="D44" s="14" t="n"/>
      <c r="E44" s="15">
        <f>IF(D44="","",IF(D44&lt;1,"N1",IF(D44&lt;30,"N2",IF(D44&lt;57.5,"N3","N4"))))</f>
        <v/>
      </c>
      <c r="F44" s="8" t="n"/>
      <c r="G44" s="8" t="n"/>
      <c r="H44" s="8" t="n"/>
      <c r="I44" s="8" t="n"/>
      <c r="J44" s="8" t="n"/>
      <c r="K44" s="13" t="n"/>
      <c r="L44" s="13" t="n"/>
      <c r="M44" s="8" t="n"/>
      <c r="N44" s="15">
        <f>IFERROR(VLOOKUP(M44,Listas!$DK$2:$DL$250,2,FALSE),"")</f>
        <v/>
      </c>
      <c r="O44" s="14" t="n"/>
      <c r="P44" s="14" t="n"/>
      <c r="Q44" s="16" t="n"/>
      <c r="R44" s="16" t="n"/>
      <c r="S44" s="8" t="n"/>
      <c r="U44" s="17">
        <f>IF(NOT(OR(A44&lt;&gt;"",B44&lt;&gt;"",C44&lt;&gt;"",D44&lt;&gt;"",F44&lt;&gt;"",G44&lt;&gt;"",H44&lt;&gt;"",I44&lt;&gt;"",J44&lt;&gt;"",K44&lt;&gt;"",L44&lt;&gt;"",M44&lt;&gt;"",O44&lt;&gt;"",P44&lt;&gt;"",Q44&lt;&gt;"",R44&lt;&gt;"",S44&lt;&gt;"")),"",IF(NOT(AND(OR(B44="",COUNTIF('2. Proyectos'!$A$5:$A$54,B44)&gt;0),OR(C44="",COUNTIF(Listas!$CM$2:$CM$112,C44)&gt;0),OR(D44="",AND(ISNUMBER(D44),D44&gt;0)),OR(F44="",COUNTIF(Listas!$AC$2:$AC$5,F44)&gt;0),OR(H44="",COUNTIF(Listas!$W$2:$W$6,H44)&gt;0),OR(I44="",COUNTIF(Listas!$Z$2:$Z$4,I44)&gt;0),OR(J44="",COUNTIF(Listas!$AF$2:$AF$3,J44)&gt;0),OR(K44="",AND(ISNUMBER(K44),K44&gt;=2018,K44&lt;=2025)),OR(L44="",AND(ISNUMBER(L44),L44&gt;=1,L44&lt;=12)),OR(M44="",COUNTIF(Listas!$H$2:$H$250,M44)&gt;0),OR(O44="",AND(ISNUMBER(O44),O44&gt;0)),OR(P44="",AND(ISNUMBER(P44),P44&gt;0)),OR(Q44="",AND(ISNUMBER(Q44),Q44&gt;=0)),OR(R44="",COUNTIF(Listas!$BC$2:$BC$3,R44)&gt;0))),"Dato inválido",IF(NOT(AND(A44&lt;&gt;"",B44&lt;&gt;"",F44&lt;&gt;"",G44&lt;&gt;"",H44&lt;&gt;"",I44&lt;&gt;"",J44&lt;&gt;"",K44&lt;&gt;"",L44&lt;&gt;"",M44&lt;&gt;"",O44&lt;&gt;"")),"Incompleta","OK")))</f>
        <v/>
      </c>
    </row>
    <row r="45">
      <c r="A45" s="6" t="n"/>
      <c r="B45" s="6" t="n"/>
      <c r="C45" s="6" t="n"/>
      <c r="D45" s="19" t="n"/>
      <c r="E45" s="15">
        <f>IF(D45="","",IF(D45&lt;1,"N1",IF(D45&lt;30,"N2",IF(D45&lt;57.5,"N3","N4"))))</f>
        <v/>
      </c>
      <c r="F45" s="6" t="n"/>
      <c r="G45" s="6" t="n"/>
      <c r="H45" s="6" t="n"/>
      <c r="I45" s="6" t="n"/>
      <c r="J45" s="6" t="n"/>
      <c r="K45" s="18" t="n"/>
      <c r="L45" s="18" t="n"/>
      <c r="M45" s="6" t="n"/>
      <c r="N45" s="15">
        <f>IFERROR(VLOOKUP(M45,Listas!$DK$2:$DL$250,2,FALSE),"")</f>
        <v/>
      </c>
      <c r="O45" s="19" t="n"/>
      <c r="P45" s="19" t="n"/>
      <c r="Q45" s="20" t="n"/>
      <c r="R45" s="20" t="n"/>
      <c r="S45" s="6" t="n"/>
      <c r="U45" s="17">
        <f>IF(NOT(OR(A45&lt;&gt;"",B45&lt;&gt;"",C45&lt;&gt;"",D45&lt;&gt;"",F45&lt;&gt;"",G45&lt;&gt;"",H45&lt;&gt;"",I45&lt;&gt;"",J45&lt;&gt;"",K45&lt;&gt;"",L45&lt;&gt;"",M45&lt;&gt;"",O45&lt;&gt;"",P45&lt;&gt;"",Q45&lt;&gt;"",R45&lt;&gt;"",S45&lt;&gt;"")),"",IF(NOT(AND(OR(B45="",COUNTIF('2. Proyectos'!$A$5:$A$54,B45)&gt;0),OR(C45="",COUNTIF(Listas!$CM$2:$CM$112,C45)&gt;0),OR(D45="",AND(ISNUMBER(D45),D45&gt;0)),OR(F45="",COUNTIF(Listas!$AC$2:$AC$5,F45)&gt;0),OR(H45="",COUNTIF(Listas!$W$2:$W$6,H45)&gt;0),OR(I45="",COUNTIF(Listas!$Z$2:$Z$4,I45)&gt;0),OR(J45="",COUNTIF(Listas!$AF$2:$AF$3,J45)&gt;0),OR(K45="",AND(ISNUMBER(K45),K45&gt;=2018,K45&lt;=2025)),OR(L45="",AND(ISNUMBER(L45),L45&gt;=1,L45&lt;=12)),OR(M45="",COUNTIF(Listas!$H$2:$H$250,M45)&gt;0),OR(O45="",AND(ISNUMBER(O45),O45&gt;0)),OR(P45="",AND(ISNUMBER(P45),P45&gt;0)),OR(Q45="",AND(ISNUMBER(Q45),Q45&gt;=0)),OR(R45="",COUNTIF(Listas!$BC$2:$BC$3,R45)&gt;0))),"Dato inválido",IF(NOT(AND(A45&lt;&gt;"",B45&lt;&gt;"",F45&lt;&gt;"",G45&lt;&gt;"",H45&lt;&gt;"",I45&lt;&gt;"",J45&lt;&gt;"",K45&lt;&gt;"",L45&lt;&gt;"",M45&lt;&gt;"",O45&lt;&gt;"")),"Incompleta","OK")))</f>
        <v/>
      </c>
    </row>
    <row r="46">
      <c r="A46" s="8" t="n"/>
      <c r="B46" s="8" t="n"/>
      <c r="C46" s="8" t="n"/>
      <c r="D46" s="14" t="n"/>
      <c r="E46" s="15">
        <f>IF(D46="","",IF(D46&lt;1,"N1",IF(D46&lt;30,"N2",IF(D46&lt;57.5,"N3","N4"))))</f>
        <v/>
      </c>
      <c r="F46" s="8" t="n"/>
      <c r="G46" s="8" t="n"/>
      <c r="H46" s="8" t="n"/>
      <c r="I46" s="8" t="n"/>
      <c r="J46" s="8" t="n"/>
      <c r="K46" s="13" t="n"/>
      <c r="L46" s="13" t="n"/>
      <c r="M46" s="8" t="n"/>
      <c r="N46" s="15">
        <f>IFERROR(VLOOKUP(M46,Listas!$DK$2:$DL$250,2,FALSE),"")</f>
        <v/>
      </c>
      <c r="O46" s="14" t="n"/>
      <c r="P46" s="14" t="n"/>
      <c r="Q46" s="16" t="n"/>
      <c r="R46" s="16" t="n"/>
      <c r="S46" s="8" t="n"/>
      <c r="U46" s="17">
        <f>IF(NOT(OR(A46&lt;&gt;"",B46&lt;&gt;"",C46&lt;&gt;"",D46&lt;&gt;"",F46&lt;&gt;"",G46&lt;&gt;"",H46&lt;&gt;"",I46&lt;&gt;"",J46&lt;&gt;"",K46&lt;&gt;"",L46&lt;&gt;"",M46&lt;&gt;"",O46&lt;&gt;"",P46&lt;&gt;"",Q46&lt;&gt;"",R46&lt;&gt;"",S46&lt;&gt;"")),"",IF(NOT(AND(OR(B46="",COUNTIF('2. Proyectos'!$A$5:$A$54,B46)&gt;0),OR(C46="",COUNTIF(Listas!$CM$2:$CM$112,C46)&gt;0),OR(D46="",AND(ISNUMBER(D46),D46&gt;0)),OR(F46="",COUNTIF(Listas!$AC$2:$AC$5,F46)&gt;0),OR(H46="",COUNTIF(Listas!$W$2:$W$6,H46)&gt;0),OR(I46="",COUNTIF(Listas!$Z$2:$Z$4,I46)&gt;0),OR(J46="",COUNTIF(Listas!$AF$2:$AF$3,J46)&gt;0),OR(K46="",AND(ISNUMBER(K46),K46&gt;=2018,K46&lt;=2025)),OR(L46="",AND(ISNUMBER(L46),L46&gt;=1,L46&lt;=12)),OR(M46="",COUNTIF(Listas!$H$2:$H$250,M46)&gt;0),OR(O46="",AND(ISNUMBER(O46),O46&gt;0)),OR(P46="",AND(ISNUMBER(P46),P46&gt;0)),OR(Q46="",AND(ISNUMBER(Q46),Q46&gt;=0)),OR(R46="",COUNTIF(Listas!$BC$2:$BC$3,R46)&gt;0))),"Dato inválido",IF(NOT(AND(A46&lt;&gt;"",B46&lt;&gt;"",F46&lt;&gt;"",G46&lt;&gt;"",H46&lt;&gt;"",I46&lt;&gt;"",J46&lt;&gt;"",K46&lt;&gt;"",L46&lt;&gt;"",M46&lt;&gt;"",O46&lt;&gt;"")),"Incompleta","OK")))</f>
        <v/>
      </c>
    </row>
    <row r="47">
      <c r="A47" s="6" t="n"/>
      <c r="B47" s="6" t="n"/>
      <c r="C47" s="6" t="n"/>
      <c r="D47" s="19" t="n"/>
      <c r="E47" s="15">
        <f>IF(D47="","",IF(D47&lt;1,"N1",IF(D47&lt;30,"N2",IF(D47&lt;57.5,"N3","N4"))))</f>
        <v/>
      </c>
      <c r="F47" s="6" t="n"/>
      <c r="G47" s="6" t="n"/>
      <c r="H47" s="6" t="n"/>
      <c r="I47" s="6" t="n"/>
      <c r="J47" s="6" t="n"/>
      <c r="K47" s="18" t="n"/>
      <c r="L47" s="18" t="n"/>
      <c r="M47" s="6" t="n"/>
      <c r="N47" s="15">
        <f>IFERROR(VLOOKUP(M47,Listas!$DK$2:$DL$250,2,FALSE),"")</f>
        <v/>
      </c>
      <c r="O47" s="19" t="n"/>
      <c r="P47" s="19" t="n"/>
      <c r="Q47" s="20" t="n"/>
      <c r="R47" s="20" t="n"/>
      <c r="S47" s="6" t="n"/>
      <c r="U47" s="17">
        <f>IF(NOT(OR(A47&lt;&gt;"",B47&lt;&gt;"",C47&lt;&gt;"",D47&lt;&gt;"",F47&lt;&gt;"",G47&lt;&gt;"",H47&lt;&gt;"",I47&lt;&gt;"",J47&lt;&gt;"",K47&lt;&gt;"",L47&lt;&gt;"",M47&lt;&gt;"",O47&lt;&gt;"",P47&lt;&gt;"",Q47&lt;&gt;"",R47&lt;&gt;"",S47&lt;&gt;"")),"",IF(NOT(AND(OR(B47="",COUNTIF('2. Proyectos'!$A$5:$A$54,B47)&gt;0),OR(C47="",COUNTIF(Listas!$CM$2:$CM$112,C47)&gt;0),OR(D47="",AND(ISNUMBER(D47),D47&gt;0)),OR(F47="",COUNTIF(Listas!$AC$2:$AC$5,F47)&gt;0),OR(H47="",COUNTIF(Listas!$W$2:$W$6,H47)&gt;0),OR(I47="",COUNTIF(Listas!$Z$2:$Z$4,I47)&gt;0),OR(J47="",COUNTIF(Listas!$AF$2:$AF$3,J47)&gt;0),OR(K47="",AND(ISNUMBER(K47),K47&gt;=2018,K47&lt;=2025)),OR(L47="",AND(ISNUMBER(L47),L47&gt;=1,L47&lt;=12)),OR(M47="",COUNTIF(Listas!$H$2:$H$250,M47)&gt;0),OR(O47="",AND(ISNUMBER(O47),O47&gt;0)),OR(P47="",AND(ISNUMBER(P47),P47&gt;0)),OR(Q47="",AND(ISNUMBER(Q47),Q47&gt;=0)),OR(R47="",COUNTIF(Listas!$BC$2:$BC$3,R47)&gt;0))),"Dato inválido",IF(NOT(AND(A47&lt;&gt;"",B47&lt;&gt;"",F47&lt;&gt;"",G47&lt;&gt;"",H47&lt;&gt;"",I47&lt;&gt;"",J47&lt;&gt;"",K47&lt;&gt;"",L47&lt;&gt;"",M47&lt;&gt;"",O47&lt;&gt;"")),"Incompleta","OK")))</f>
        <v/>
      </c>
    </row>
    <row r="48">
      <c r="A48" s="8" t="n"/>
      <c r="B48" s="8" t="n"/>
      <c r="C48" s="8" t="n"/>
      <c r="D48" s="14" t="n"/>
      <c r="E48" s="15">
        <f>IF(D48="","",IF(D48&lt;1,"N1",IF(D48&lt;30,"N2",IF(D48&lt;57.5,"N3","N4"))))</f>
        <v/>
      </c>
      <c r="F48" s="8" t="n"/>
      <c r="G48" s="8" t="n"/>
      <c r="H48" s="8" t="n"/>
      <c r="I48" s="8" t="n"/>
      <c r="J48" s="8" t="n"/>
      <c r="K48" s="13" t="n"/>
      <c r="L48" s="13" t="n"/>
      <c r="M48" s="8" t="n"/>
      <c r="N48" s="15">
        <f>IFERROR(VLOOKUP(M48,Listas!$DK$2:$DL$250,2,FALSE),"")</f>
        <v/>
      </c>
      <c r="O48" s="14" t="n"/>
      <c r="P48" s="14" t="n"/>
      <c r="Q48" s="16" t="n"/>
      <c r="R48" s="16" t="n"/>
      <c r="S48" s="8" t="n"/>
      <c r="U48" s="17">
        <f>IF(NOT(OR(A48&lt;&gt;"",B48&lt;&gt;"",C48&lt;&gt;"",D48&lt;&gt;"",F48&lt;&gt;"",G48&lt;&gt;"",H48&lt;&gt;"",I48&lt;&gt;"",J48&lt;&gt;"",K48&lt;&gt;"",L48&lt;&gt;"",M48&lt;&gt;"",O48&lt;&gt;"",P48&lt;&gt;"",Q48&lt;&gt;"",R48&lt;&gt;"",S48&lt;&gt;"")),"",IF(NOT(AND(OR(B48="",COUNTIF('2. Proyectos'!$A$5:$A$54,B48)&gt;0),OR(C48="",COUNTIF(Listas!$CM$2:$CM$112,C48)&gt;0),OR(D48="",AND(ISNUMBER(D48),D48&gt;0)),OR(F48="",COUNTIF(Listas!$AC$2:$AC$5,F48)&gt;0),OR(H48="",COUNTIF(Listas!$W$2:$W$6,H48)&gt;0),OR(I48="",COUNTIF(Listas!$Z$2:$Z$4,I48)&gt;0),OR(J48="",COUNTIF(Listas!$AF$2:$AF$3,J48)&gt;0),OR(K48="",AND(ISNUMBER(K48),K48&gt;=2018,K48&lt;=2025)),OR(L48="",AND(ISNUMBER(L48),L48&gt;=1,L48&lt;=12)),OR(M48="",COUNTIF(Listas!$H$2:$H$250,M48)&gt;0),OR(O48="",AND(ISNUMBER(O48),O48&gt;0)),OR(P48="",AND(ISNUMBER(P48),P48&gt;0)),OR(Q48="",AND(ISNUMBER(Q48),Q48&gt;=0)),OR(R48="",COUNTIF(Listas!$BC$2:$BC$3,R48)&gt;0))),"Dato inválido",IF(NOT(AND(A48&lt;&gt;"",B48&lt;&gt;"",F48&lt;&gt;"",G48&lt;&gt;"",H48&lt;&gt;"",I48&lt;&gt;"",J48&lt;&gt;"",K48&lt;&gt;"",L48&lt;&gt;"",M48&lt;&gt;"",O48&lt;&gt;"")),"Incompleta","OK")))</f>
        <v/>
      </c>
    </row>
    <row r="49">
      <c r="A49" s="6" t="n"/>
      <c r="B49" s="6" t="n"/>
      <c r="C49" s="6" t="n"/>
      <c r="D49" s="19" t="n"/>
      <c r="E49" s="15">
        <f>IF(D49="","",IF(D49&lt;1,"N1",IF(D49&lt;30,"N2",IF(D49&lt;57.5,"N3","N4"))))</f>
        <v/>
      </c>
      <c r="F49" s="6" t="n"/>
      <c r="G49" s="6" t="n"/>
      <c r="H49" s="6" t="n"/>
      <c r="I49" s="6" t="n"/>
      <c r="J49" s="6" t="n"/>
      <c r="K49" s="18" t="n"/>
      <c r="L49" s="18" t="n"/>
      <c r="M49" s="6" t="n"/>
      <c r="N49" s="15">
        <f>IFERROR(VLOOKUP(M49,Listas!$DK$2:$DL$250,2,FALSE),"")</f>
        <v/>
      </c>
      <c r="O49" s="19" t="n"/>
      <c r="P49" s="19" t="n"/>
      <c r="Q49" s="20" t="n"/>
      <c r="R49" s="20" t="n"/>
      <c r="S49" s="6" t="n"/>
      <c r="U49" s="17">
        <f>IF(NOT(OR(A49&lt;&gt;"",B49&lt;&gt;"",C49&lt;&gt;"",D49&lt;&gt;"",F49&lt;&gt;"",G49&lt;&gt;"",H49&lt;&gt;"",I49&lt;&gt;"",J49&lt;&gt;"",K49&lt;&gt;"",L49&lt;&gt;"",M49&lt;&gt;"",O49&lt;&gt;"",P49&lt;&gt;"",Q49&lt;&gt;"",R49&lt;&gt;"",S49&lt;&gt;"")),"",IF(NOT(AND(OR(B49="",COUNTIF('2. Proyectos'!$A$5:$A$54,B49)&gt;0),OR(C49="",COUNTIF(Listas!$CM$2:$CM$112,C49)&gt;0),OR(D49="",AND(ISNUMBER(D49),D49&gt;0)),OR(F49="",COUNTIF(Listas!$AC$2:$AC$5,F49)&gt;0),OR(H49="",COUNTIF(Listas!$W$2:$W$6,H49)&gt;0),OR(I49="",COUNTIF(Listas!$Z$2:$Z$4,I49)&gt;0),OR(J49="",COUNTIF(Listas!$AF$2:$AF$3,J49)&gt;0),OR(K49="",AND(ISNUMBER(K49),K49&gt;=2018,K49&lt;=2025)),OR(L49="",AND(ISNUMBER(L49),L49&gt;=1,L49&lt;=12)),OR(M49="",COUNTIF(Listas!$H$2:$H$250,M49)&gt;0),OR(O49="",AND(ISNUMBER(O49),O49&gt;0)),OR(P49="",AND(ISNUMBER(P49),P49&gt;0)),OR(Q49="",AND(ISNUMBER(Q49),Q49&gt;=0)),OR(R49="",COUNTIF(Listas!$BC$2:$BC$3,R49)&gt;0))),"Dato inválido",IF(NOT(AND(A49&lt;&gt;"",B49&lt;&gt;"",F49&lt;&gt;"",G49&lt;&gt;"",H49&lt;&gt;"",I49&lt;&gt;"",J49&lt;&gt;"",K49&lt;&gt;"",L49&lt;&gt;"",M49&lt;&gt;"",O49&lt;&gt;"")),"Incompleta","OK")))</f>
        <v/>
      </c>
    </row>
    <row r="50">
      <c r="A50" s="8" t="n"/>
      <c r="B50" s="8" t="n"/>
      <c r="C50" s="8" t="n"/>
      <c r="D50" s="14" t="n"/>
      <c r="E50" s="15">
        <f>IF(D50="","",IF(D50&lt;1,"N1",IF(D50&lt;30,"N2",IF(D50&lt;57.5,"N3","N4"))))</f>
        <v/>
      </c>
      <c r="F50" s="8" t="n"/>
      <c r="G50" s="8" t="n"/>
      <c r="H50" s="8" t="n"/>
      <c r="I50" s="8" t="n"/>
      <c r="J50" s="8" t="n"/>
      <c r="K50" s="13" t="n"/>
      <c r="L50" s="13" t="n"/>
      <c r="M50" s="8" t="n"/>
      <c r="N50" s="15">
        <f>IFERROR(VLOOKUP(M50,Listas!$DK$2:$DL$250,2,FALSE),"")</f>
        <v/>
      </c>
      <c r="O50" s="14" t="n"/>
      <c r="P50" s="14" t="n"/>
      <c r="Q50" s="16" t="n"/>
      <c r="R50" s="16" t="n"/>
      <c r="S50" s="8" t="n"/>
      <c r="U50" s="17">
        <f>IF(NOT(OR(A50&lt;&gt;"",B50&lt;&gt;"",C50&lt;&gt;"",D50&lt;&gt;"",F50&lt;&gt;"",G50&lt;&gt;"",H50&lt;&gt;"",I50&lt;&gt;"",J50&lt;&gt;"",K50&lt;&gt;"",L50&lt;&gt;"",M50&lt;&gt;"",O50&lt;&gt;"",P50&lt;&gt;"",Q50&lt;&gt;"",R50&lt;&gt;"",S50&lt;&gt;"")),"",IF(NOT(AND(OR(B50="",COUNTIF('2. Proyectos'!$A$5:$A$54,B50)&gt;0),OR(C50="",COUNTIF(Listas!$CM$2:$CM$112,C50)&gt;0),OR(D50="",AND(ISNUMBER(D50),D50&gt;0)),OR(F50="",COUNTIF(Listas!$AC$2:$AC$5,F50)&gt;0),OR(H50="",COUNTIF(Listas!$W$2:$W$6,H50)&gt;0),OR(I50="",COUNTIF(Listas!$Z$2:$Z$4,I50)&gt;0),OR(J50="",COUNTIF(Listas!$AF$2:$AF$3,J50)&gt;0),OR(K50="",AND(ISNUMBER(K50),K50&gt;=2018,K50&lt;=2025)),OR(L50="",AND(ISNUMBER(L50),L50&gt;=1,L50&lt;=12)),OR(M50="",COUNTIF(Listas!$H$2:$H$250,M50)&gt;0),OR(O50="",AND(ISNUMBER(O50),O50&gt;0)),OR(P50="",AND(ISNUMBER(P50),P50&gt;0)),OR(Q50="",AND(ISNUMBER(Q50),Q50&gt;=0)),OR(R50="",COUNTIF(Listas!$BC$2:$BC$3,R50)&gt;0))),"Dato inválido",IF(NOT(AND(A50&lt;&gt;"",B50&lt;&gt;"",F50&lt;&gt;"",G50&lt;&gt;"",H50&lt;&gt;"",I50&lt;&gt;"",J50&lt;&gt;"",K50&lt;&gt;"",L50&lt;&gt;"",M50&lt;&gt;"",O50&lt;&gt;"")),"Incompleta","OK")))</f>
        <v/>
      </c>
    </row>
    <row r="51">
      <c r="A51" s="6" t="n"/>
      <c r="B51" s="6" t="n"/>
      <c r="C51" s="6" t="n"/>
      <c r="D51" s="19" t="n"/>
      <c r="E51" s="15">
        <f>IF(D51="","",IF(D51&lt;1,"N1",IF(D51&lt;30,"N2",IF(D51&lt;57.5,"N3","N4"))))</f>
        <v/>
      </c>
      <c r="F51" s="6" t="n"/>
      <c r="G51" s="6" t="n"/>
      <c r="H51" s="6" t="n"/>
      <c r="I51" s="6" t="n"/>
      <c r="J51" s="6" t="n"/>
      <c r="K51" s="18" t="n"/>
      <c r="L51" s="18" t="n"/>
      <c r="M51" s="6" t="n"/>
      <c r="N51" s="15">
        <f>IFERROR(VLOOKUP(M51,Listas!$DK$2:$DL$250,2,FALSE),"")</f>
        <v/>
      </c>
      <c r="O51" s="19" t="n"/>
      <c r="P51" s="19" t="n"/>
      <c r="Q51" s="20" t="n"/>
      <c r="R51" s="20" t="n"/>
      <c r="S51" s="6" t="n"/>
      <c r="U51" s="17">
        <f>IF(NOT(OR(A51&lt;&gt;"",B51&lt;&gt;"",C51&lt;&gt;"",D51&lt;&gt;"",F51&lt;&gt;"",G51&lt;&gt;"",H51&lt;&gt;"",I51&lt;&gt;"",J51&lt;&gt;"",K51&lt;&gt;"",L51&lt;&gt;"",M51&lt;&gt;"",O51&lt;&gt;"",P51&lt;&gt;"",Q51&lt;&gt;"",R51&lt;&gt;"",S51&lt;&gt;"")),"",IF(NOT(AND(OR(B51="",COUNTIF('2. Proyectos'!$A$5:$A$54,B51)&gt;0),OR(C51="",COUNTIF(Listas!$CM$2:$CM$112,C51)&gt;0),OR(D51="",AND(ISNUMBER(D51),D51&gt;0)),OR(F51="",COUNTIF(Listas!$AC$2:$AC$5,F51)&gt;0),OR(H51="",COUNTIF(Listas!$W$2:$W$6,H51)&gt;0),OR(I51="",COUNTIF(Listas!$Z$2:$Z$4,I51)&gt;0),OR(J51="",COUNTIF(Listas!$AF$2:$AF$3,J51)&gt;0),OR(K51="",AND(ISNUMBER(K51),K51&gt;=2018,K51&lt;=2025)),OR(L51="",AND(ISNUMBER(L51),L51&gt;=1,L51&lt;=12)),OR(M51="",COUNTIF(Listas!$H$2:$H$250,M51)&gt;0),OR(O51="",AND(ISNUMBER(O51),O51&gt;0)),OR(P51="",AND(ISNUMBER(P51),P51&gt;0)),OR(Q51="",AND(ISNUMBER(Q51),Q51&gt;=0)),OR(R51="",COUNTIF(Listas!$BC$2:$BC$3,R51)&gt;0))),"Dato inválido",IF(NOT(AND(A51&lt;&gt;"",B51&lt;&gt;"",F51&lt;&gt;"",G51&lt;&gt;"",H51&lt;&gt;"",I51&lt;&gt;"",J51&lt;&gt;"",K51&lt;&gt;"",L51&lt;&gt;"",M51&lt;&gt;"",O51&lt;&gt;"")),"Incompleta","OK")))</f>
        <v/>
      </c>
    </row>
    <row r="52">
      <c r="A52" s="8" t="n"/>
      <c r="B52" s="8" t="n"/>
      <c r="C52" s="8" t="n"/>
      <c r="D52" s="14" t="n"/>
      <c r="E52" s="15">
        <f>IF(D52="","",IF(D52&lt;1,"N1",IF(D52&lt;30,"N2",IF(D52&lt;57.5,"N3","N4"))))</f>
        <v/>
      </c>
      <c r="F52" s="8" t="n"/>
      <c r="G52" s="8" t="n"/>
      <c r="H52" s="8" t="n"/>
      <c r="I52" s="8" t="n"/>
      <c r="J52" s="8" t="n"/>
      <c r="K52" s="13" t="n"/>
      <c r="L52" s="13" t="n"/>
      <c r="M52" s="8" t="n"/>
      <c r="N52" s="15">
        <f>IFERROR(VLOOKUP(M52,Listas!$DK$2:$DL$250,2,FALSE),"")</f>
        <v/>
      </c>
      <c r="O52" s="14" t="n"/>
      <c r="P52" s="14" t="n"/>
      <c r="Q52" s="16" t="n"/>
      <c r="R52" s="16" t="n"/>
      <c r="S52" s="8" t="n"/>
      <c r="U52" s="17">
        <f>IF(NOT(OR(A52&lt;&gt;"",B52&lt;&gt;"",C52&lt;&gt;"",D52&lt;&gt;"",F52&lt;&gt;"",G52&lt;&gt;"",H52&lt;&gt;"",I52&lt;&gt;"",J52&lt;&gt;"",K52&lt;&gt;"",L52&lt;&gt;"",M52&lt;&gt;"",O52&lt;&gt;"",P52&lt;&gt;"",Q52&lt;&gt;"",R52&lt;&gt;"",S52&lt;&gt;"")),"",IF(NOT(AND(OR(B52="",COUNTIF('2. Proyectos'!$A$5:$A$54,B52)&gt;0),OR(C52="",COUNTIF(Listas!$CM$2:$CM$112,C52)&gt;0),OR(D52="",AND(ISNUMBER(D52),D52&gt;0)),OR(F52="",COUNTIF(Listas!$AC$2:$AC$5,F52)&gt;0),OR(H52="",COUNTIF(Listas!$W$2:$W$6,H52)&gt;0),OR(I52="",COUNTIF(Listas!$Z$2:$Z$4,I52)&gt;0),OR(J52="",COUNTIF(Listas!$AF$2:$AF$3,J52)&gt;0),OR(K52="",AND(ISNUMBER(K52),K52&gt;=2018,K52&lt;=2025)),OR(L52="",AND(ISNUMBER(L52),L52&gt;=1,L52&lt;=12)),OR(M52="",COUNTIF(Listas!$H$2:$H$250,M52)&gt;0),OR(O52="",AND(ISNUMBER(O52),O52&gt;0)),OR(P52="",AND(ISNUMBER(P52),P52&gt;0)),OR(Q52="",AND(ISNUMBER(Q52),Q52&gt;=0)),OR(R52="",COUNTIF(Listas!$BC$2:$BC$3,R52)&gt;0))),"Dato inválido",IF(NOT(AND(A52&lt;&gt;"",B52&lt;&gt;"",F52&lt;&gt;"",G52&lt;&gt;"",H52&lt;&gt;"",I52&lt;&gt;"",J52&lt;&gt;"",K52&lt;&gt;"",L52&lt;&gt;"",M52&lt;&gt;"",O52&lt;&gt;"")),"Incompleta","OK")))</f>
        <v/>
      </c>
    </row>
    <row r="53">
      <c r="A53" s="6" t="n"/>
      <c r="B53" s="6" t="n"/>
      <c r="C53" s="6" t="n"/>
      <c r="D53" s="19" t="n"/>
      <c r="E53" s="15">
        <f>IF(D53="","",IF(D53&lt;1,"N1",IF(D53&lt;30,"N2",IF(D53&lt;57.5,"N3","N4"))))</f>
        <v/>
      </c>
      <c r="F53" s="6" t="n"/>
      <c r="G53" s="6" t="n"/>
      <c r="H53" s="6" t="n"/>
      <c r="I53" s="6" t="n"/>
      <c r="J53" s="6" t="n"/>
      <c r="K53" s="18" t="n"/>
      <c r="L53" s="18" t="n"/>
      <c r="M53" s="6" t="n"/>
      <c r="N53" s="15">
        <f>IFERROR(VLOOKUP(M53,Listas!$DK$2:$DL$250,2,FALSE),"")</f>
        <v/>
      </c>
      <c r="O53" s="19" t="n"/>
      <c r="P53" s="19" t="n"/>
      <c r="Q53" s="20" t="n"/>
      <c r="R53" s="20" t="n"/>
      <c r="S53" s="6" t="n"/>
      <c r="U53" s="17">
        <f>IF(NOT(OR(A53&lt;&gt;"",B53&lt;&gt;"",C53&lt;&gt;"",D53&lt;&gt;"",F53&lt;&gt;"",G53&lt;&gt;"",H53&lt;&gt;"",I53&lt;&gt;"",J53&lt;&gt;"",K53&lt;&gt;"",L53&lt;&gt;"",M53&lt;&gt;"",O53&lt;&gt;"",P53&lt;&gt;"",Q53&lt;&gt;"",R53&lt;&gt;"",S53&lt;&gt;"")),"",IF(NOT(AND(OR(B53="",COUNTIF('2. Proyectos'!$A$5:$A$54,B53)&gt;0),OR(C53="",COUNTIF(Listas!$CM$2:$CM$112,C53)&gt;0),OR(D53="",AND(ISNUMBER(D53),D53&gt;0)),OR(F53="",COUNTIF(Listas!$AC$2:$AC$5,F53)&gt;0),OR(H53="",COUNTIF(Listas!$W$2:$W$6,H53)&gt;0),OR(I53="",COUNTIF(Listas!$Z$2:$Z$4,I53)&gt;0),OR(J53="",COUNTIF(Listas!$AF$2:$AF$3,J53)&gt;0),OR(K53="",AND(ISNUMBER(K53),K53&gt;=2018,K53&lt;=2025)),OR(L53="",AND(ISNUMBER(L53),L53&gt;=1,L53&lt;=12)),OR(M53="",COUNTIF(Listas!$H$2:$H$250,M53)&gt;0),OR(O53="",AND(ISNUMBER(O53),O53&gt;0)),OR(P53="",AND(ISNUMBER(P53),P53&gt;0)),OR(Q53="",AND(ISNUMBER(Q53),Q53&gt;=0)),OR(R53="",COUNTIF(Listas!$BC$2:$BC$3,R53)&gt;0))),"Dato inválido",IF(NOT(AND(A53&lt;&gt;"",B53&lt;&gt;"",F53&lt;&gt;"",G53&lt;&gt;"",H53&lt;&gt;"",I53&lt;&gt;"",J53&lt;&gt;"",K53&lt;&gt;"",L53&lt;&gt;"",M53&lt;&gt;"",O53&lt;&gt;"")),"Incompleta","OK")))</f>
        <v/>
      </c>
    </row>
    <row r="54">
      <c r="A54" s="8" t="n"/>
      <c r="B54" s="8" t="n"/>
      <c r="C54" s="8" t="n"/>
      <c r="D54" s="14" t="n"/>
      <c r="E54" s="15">
        <f>IF(D54="","",IF(D54&lt;1,"N1",IF(D54&lt;30,"N2",IF(D54&lt;57.5,"N3","N4"))))</f>
        <v/>
      </c>
      <c r="F54" s="8" t="n"/>
      <c r="G54" s="8" t="n"/>
      <c r="H54" s="8" t="n"/>
      <c r="I54" s="8" t="n"/>
      <c r="J54" s="8" t="n"/>
      <c r="K54" s="13" t="n"/>
      <c r="L54" s="13" t="n"/>
      <c r="M54" s="8" t="n"/>
      <c r="N54" s="15">
        <f>IFERROR(VLOOKUP(M54,Listas!$DK$2:$DL$250,2,FALSE),"")</f>
        <v/>
      </c>
      <c r="O54" s="14" t="n"/>
      <c r="P54" s="14" t="n"/>
      <c r="Q54" s="16" t="n"/>
      <c r="R54" s="16" t="n"/>
      <c r="S54" s="8" t="n"/>
      <c r="U54" s="17">
        <f>IF(NOT(OR(A54&lt;&gt;"",B54&lt;&gt;"",C54&lt;&gt;"",D54&lt;&gt;"",F54&lt;&gt;"",G54&lt;&gt;"",H54&lt;&gt;"",I54&lt;&gt;"",J54&lt;&gt;"",K54&lt;&gt;"",L54&lt;&gt;"",M54&lt;&gt;"",O54&lt;&gt;"",P54&lt;&gt;"",Q54&lt;&gt;"",R54&lt;&gt;"",S54&lt;&gt;"")),"",IF(NOT(AND(OR(B54="",COUNTIF('2. Proyectos'!$A$5:$A$54,B54)&gt;0),OR(C54="",COUNTIF(Listas!$CM$2:$CM$112,C54)&gt;0),OR(D54="",AND(ISNUMBER(D54),D54&gt;0)),OR(F54="",COUNTIF(Listas!$AC$2:$AC$5,F54)&gt;0),OR(H54="",COUNTIF(Listas!$W$2:$W$6,H54)&gt;0),OR(I54="",COUNTIF(Listas!$Z$2:$Z$4,I54)&gt;0),OR(J54="",COUNTIF(Listas!$AF$2:$AF$3,J54)&gt;0),OR(K54="",AND(ISNUMBER(K54),K54&gt;=2018,K54&lt;=2025)),OR(L54="",AND(ISNUMBER(L54),L54&gt;=1,L54&lt;=12)),OR(M54="",COUNTIF(Listas!$H$2:$H$250,M54)&gt;0),OR(O54="",AND(ISNUMBER(O54),O54&gt;0)),OR(P54="",AND(ISNUMBER(P54),P54&gt;0)),OR(Q54="",AND(ISNUMBER(Q54),Q54&gt;=0)),OR(R54="",COUNTIF(Listas!$BC$2:$BC$3,R54)&gt;0))),"Dato inválido",IF(NOT(AND(A54&lt;&gt;"",B54&lt;&gt;"",F54&lt;&gt;"",G54&lt;&gt;"",H54&lt;&gt;"",I54&lt;&gt;"",J54&lt;&gt;"",K54&lt;&gt;"",L54&lt;&gt;"",M54&lt;&gt;"",O54&lt;&gt;"")),"Incompleta","OK")))</f>
        <v/>
      </c>
    </row>
    <row r="55">
      <c r="A55" s="6" t="n"/>
      <c r="B55" s="6" t="n"/>
      <c r="C55" s="6" t="n"/>
      <c r="D55" s="19" t="n"/>
      <c r="E55" s="15">
        <f>IF(D55="","",IF(D55&lt;1,"N1",IF(D55&lt;30,"N2",IF(D55&lt;57.5,"N3","N4"))))</f>
        <v/>
      </c>
      <c r="F55" s="6" t="n"/>
      <c r="G55" s="6" t="n"/>
      <c r="H55" s="6" t="n"/>
      <c r="I55" s="6" t="n"/>
      <c r="J55" s="6" t="n"/>
      <c r="K55" s="18" t="n"/>
      <c r="L55" s="18" t="n"/>
      <c r="M55" s="6" t="n"/>
      <c r="N55" s="15">
        <f>IFERROR(VLOOKUP(M55,Listas!$DK$2:$DL$250,2,FALSE),"")</f>
        <v/>
      </c>
      <c r="O55" s="19" t="n"/>
      <c r="P55" s="19" t="n"/>
      <c r="Q55" s="20" t="n"/>
      <c r="R55" s="20" t="n"/>
      <c r="S55" s="6" t="n"/>
      <c r="U55" s="17">
        <f>IF(NOT(OR(A55&lt;&gt;"",B55&lt;&gt;"",C55&lt;&gt;"",D55&lt;&gt;"",F55&lt;&gt;"",G55&lt;&gt;"",H55&lt;&gt;"",I55&lt;&gt;"",J55&lt;&gt;"",K55&lt;&gt;"",L55&lt;&gt;"",M55&lt;&gt;"",O55&lt;&gt;"",P55&lt;&gt;"",Q55&lt;&gt;"",R55&lt;&gt;"",S55&lt;&gt;"")),"",IF(NOT(AND(OR(B55="",COUNTIF('2. Proyectos'!$A$5:$A$54,B55)&gt;0),OR(C55="",COUNTIF(Listas!$CM$2:$CM$112,C55)&gt;0),OR(D55="",AND(ISNUMBER(D55),D55&gt;0)),OR(F55="",COUNTIF(Listas!$AC$2:$AC$5,F55)&gt;0),OR(H55="",COUNTIF(Listas!$W$2:$W$6,H55)&gt;0),OR(I55="",COUNTIF(Listas!$Z$2:$Z$4,I55)&gt;0),OR(J55="",COUNTIF(Listas!$AF$2:$AF$3,J55)&gt;0),OR(K55="",AND(ISNUMBER(K55),K55&gt;=2018,K55&lt;=2025)),OR(L55="",AND(ISNUMBER(L55),L55&gt;=1,L55&lt;=12)),OR(M55="",COUNTIF(Listas!$H$2:$H$250,M55)&gt;0),OR(O55="",AND(ISNUMBER(O55),O55&gt;0)),OR(P55="",AND(ISNUMBER(P55),P55&gt;0)),OR(Q55="",AND(ISNUMBER(Q55),Q55&gt;=0)),OR(R55="",COUNTIF(Listas!$BC$2:$BC$3,R55)&gt;0))),"Dato inválido",IF(NOT(AND(A55&lt;&gt;"",B55&lt;&gt;"",F55&lt;&gt;"",G55&lt;&gt;"",H55&lt;&gt;"",I55&lt;&gt;"",J55&lt;&gt;"",K55&lt;&gt;"",L55&lt;&gt;"",M55&lt;&gt;"",O55&lt;&gt;"")),"Incompleta","OK")))</f>
        <v/>
      </c>
    </row>
    <row r="56">
      <c r="A56" s="8" t="n"/>
      <c r="B56" s="8" t="n"/>
      <c r="C56" s="8" t="n"/>
      <c r="D56" s="14" t="n"/>
      <c r="E56" s="15">
        <f>IF(D56="","",IF(D56&lt;1,"N1",IF(D56&lt;30,"N2",IF(D56&lt;57.5,"N3","N4"))))</f>
        <v/>
      </c>
      <c r="F56" s="8" t="n"/>
      <c r="G56" s="8" t="n"/>
      <c r="H56" s="8" t="n"/>
      <c r="I56" s="8" t="n"/>
      <c r="J56" s="8" t="n"/>
      <c r="K56" s="13" t="n"/>
      <c r="L56" s="13" t="n"/>
      <c r="M56" s="8" t="n"/>
      <c r="N56" s="15">
        <f>IFERROR(VLOOKUP(M56,Listas!$DK$2:$DL$250,2,FALSE),"")</f>
        <v/>
      </c>
      <c r="O56" s="14" t="n"/>
      <c r="P56" s="14" t="n"/>
      <c r="Q56" s="16" t="n"/>
      <c r="R56" s="16" t="n"/>
      <c r="S56" s="8" t="n"/>
      <c r="U56" s="17">
        <f>IF(NOT(OR(A56&lt;&gt;"",B56&lt;&gt;"",C56&lt;&gt;"",D56&lt;&gt;"",F56&lt;&gt;"",G56&lt;&gt;"",H56&lt;&gt;"",I56&lt;&gt;"",J56&lt;&gt;"",K56&lt;&gt;"",L56&lt;&gt;"",M56&lt;&gt;"",O56&lt;&gt;"",P56&lt;&gt;"",Q56&lt;&gt;"",R56&lt;&gt;"",S56&lt;&gt;"")),"",IF(NOT(AND(OR(B56="",COUNTIF('2. Proyectos'!$A$5:$A$54,B56)&gt;0),OR(C56="",COUNTIF(Listas!$CM$2:$CM$112,C56)&gt;0),OR(D56="",AND(ISNUMBER(D56),D56&gt;0)),OR(F56="",COUNTIF(Listas!$AC$2:$AC$5,F56)&gt;0),OR(H56="",COUNTIF(Listas!$W$2:$W$6,H56)&gt;0),OR(I56="",COUNTIF(Listas!$Z$2:$Z$4,I56)&gt;0),OR(J56="",COUNTIF(Listas!$AF$2:$AF$3,J56)&gt;0),OR(K56="",AND(ISNUMBER(K56),K56&gt;=2018,K56&lt;=2025)),OR(L56="",AND(ISNUMBER(L56),L56&gt;=1,L56&lt;=12)),OR(M56="",COUNTIF(Listas!$H$2:$H$250,M56)&gt;0),OR(O56="",AND(ISNUMBER(O56),O56&gt;0)),OR(P56="",AND(ISNUMBER(P56),P56&gt;0)),OR(Q56="",AND(ISNUMBER(Q56),Q56&gt;=0)),OR(R56="",COUNTIF(Listas!$BC$2:$BC$3,R56)&gt;0))),"Dato inválido",IF(NOT(AND(A56&lt;&gt;"",B56&lt;&gt;"",F56&lt;&gt;"",G56&lt;&gt;"",H56&lt;&gt;"",I56&lt;&gt;"",J56&lt;&gt;"",K56&lt;&gt;"",L56&lt;&gt;"",M56&lt;&gt;"",O56&lt;&gt;"")),"Incompleta","OK")))</f>
        <v/>
      </c>
    </row>
    <row r="57">
      <c r="A57" s="6" t="n"/>
      <c r="B57" s="6" t="n"/>
      <c r="C57" s="6" t="n"/>
      <c r="D57" s="19" t="n"/>
      <c r="E57" s="15">
        <f>IF(D57="","",IF(D57&lt;1,"N1",IF(D57&lt;30,"N2",IF(D57&lt;57.5,"N3","N4"))))</f>
        <v/>
      </c>
      <c r="F57" s="6" t="n"/>
      <c r="G57" s="6" t="n"/>
      <c r="H57" s="6" t="n"/>
      <c r="I57" s="6" t="n"/>
      <c r="J57" s="6" t="n"/>
      <c r="K57" s="18" t="n"/>
      <c r="L57" s="18" t="n"/>
      <c r="M57" s="6" t="n"/>
      <c r="N57" s="15">
        <f>IFERROR(VLOOKUP(M57,Listas!$DK$2:$DL$250,2,FALSE),"")</f>
        <v/>
      </c>
      <c r="O57" s="19" t="n"/>
      <c r="P57" s="19" t="n"/>
      <c r="Q57" s="20" t="n"/>
      <c r="R57" s="20" t="n"/>
      <c r="S57" s="6" t="n"/>
      <c r="U57" s="17">
        <f>IF(NOT(OR(A57&lt;&gt;"",B57&lt;&gt;"",C57&lt;&gt;"",D57&lt;&gt;"",F57&lt;&gt;"",G57&lt;&gt;"",H57&lt;&gt;"",I57&lt;&gt;"",J57&lt;&gt;"",K57&lt;&gt;"",L57&lt;&gt;"",M57&lt;&gt;"",O57&lt;&gt;"",P57&lt;&gt;"",Q57&lt;&gt;"",R57&lt;&gt;"",S57&lt;&gt;"")),"",IF(NOT(AND(OR(B57="",COUNTIF('2. Proyectos'!$A$5:$A$54,B57)&gt;0),OR(C57="",COUNTIF(Listas!$CM$2:$CM$112,C57)&gt;0),OR(D57="",AND(ISNUMBER(D57),D57&gt;0)),OR(F57="",COUNTIF(Listas!$AC$2:$AC$5,F57)&gt;0),OR(H57="",COUNTIF(Listas!$W$2:$W$6,H57)&gt;0),OR(I57="",COUNTIF(Listas!$Z$2:$Z$4,I57)&gt;0),OR(J57="",COUNTIF(Listas!$AF$2:$AF$3,J57)&gt;0),OR(K57="",AND(ISNUMBER(K57),K57&gt;=2018,K57&lt;=2025)),OR(L57="",AND(ISNUMBER(L57),L57&gt;=1,L57&lt;=12)),OR(M57="",COUNTIF(Listas!$H$2:$H$250,M57)&gt;0),OR(O57="",AND(ISNUMBER(O57),O57&gt;0)),OR(P57="",AND(ISNUMBER(P57),P57&gt;0)),OR(Q57="",AND(ISNUMBER(Q57),Q57&gt;=0)),OR(R57="",COUNTIF(Listas!$BC$2:$BC$3,R57)&gt;0))),"Dato inválido",IF(NOT(AND(A57&lt;&gt;"",B57&lt;&gt;"",F57&lt;&gt;"",G57&lt;&gt;"",H57&lt;&gt;"",I57&lt;&gt;"",J57&lt;&gt;"",K57&lt;&gt;"",L57&lt;&gt;"",M57&lt;&gt;"",O57&lt;&gt;"")),"Incompleta","OK")))</f>
        <v/>
      </c>
    </row>
    <row r="58">
      <c r="A58" s="8" t="n"/>
      <c r="B58" s="8" t="n"/>
      <c r="C58" s="8" t="n"/>
      <c r="D58" s="14" t="n"/>
      <c r="E58" s="15">
        <f>IF(D58="","",IF(D58&lt;1,"N1",IF(D58&lt;30,"N2",IF(D58&lt;57.5,"N3","N4"))))</f>
        <v/>
      </c>
      <c r="F58" s="8" t="n"/>
      <c r="G58" s="8" t="n"/>
      <c r="H58" s="8" t="n"/>
      <c r="I58" s="8" t="n"/>
      <c r="J58" s="8" t="n"/>
      <c r="K58" s="13" t="n"/>
      <c r="L58" s="13" t="n"/>
      <c r="M58" s="8" t="n"/>
      <c r="N58" s="15">
        <f>IFERROR(VLOOKUP(M58,Listas!$DK$2:$DL$250,2,FALSE),"")</f>
        <v/>
      </c>
      <c r="O58" s="14" t="n"/>
      <c r="P58" s="14" t="n"/>
      <c r="Q58" s="16" t="n"/>
      <c r="R58" s="16" t="n"/>
      <c r="S58" s="8" t="n"/>
      <c r="U58" s="17">
        <f>IF(NOT(OR(A58&lt;&gt;"",B58&lt;&gt;"",C58&lt;&gt;"",D58&lt;&gt;"",F58&lt;&gt;"",G58&lt;&gt;"",H58&lt;&gt;"",I58&lt;&gt;"",J58&lt;&gt;"",K58&lt;&gt;"",L58&lt;&gt;"",M58&lt;&gt;"",O58&lt;&gt;"",P58&lt;&gt;"",Q58&lt;&gt;"",R58&lt;&gt;"",S58&lt;&gt;"")),"",IF(NOT(AND(OR(B58="",COUNTIF('2. Proyectos'!$A$5:$A$54,B58)&gt;0),OR(C58="",COUNTIF(Listas!$CM$2:$CM$112,C58)&gt;0),OR(D58="",AND(ISNUMBER(D58),D58&gt;0)),OR(F58="",COUNTIF(Listas!$AC$2:$AC$5,F58)&gt;0),OR(H58="",COUNTIF(Listas!$W$2:$W$6,H58)&gt;0),OR(I58="",COUNTIF(Listas!$Z$2:$Z$4,I58)&gt;0),OR(J58="",COUNTIF(Listas!$AF$2:$AF$3,J58)&gt;0),OR(K58="",AND(ISNUMBER(K58),K58&gt;=2018,K58&lt;=2025)),OR(L58="",AND(ISNUMBER(L58),L58&gt;=1,L58&lt;=12)),OR(M58="",COUNTIF(Listas!$H$2:$H$250,M58)&gt;0),OR(O58="",AND(ISNUMBER(O58),O58&gt;0)),OR(P58="",AND(ISNUMBER(P58),P58&gt;0)),OR(Q58="",AND(ISNUMBER(Q58),Q58&gt;=0)),OR(R58="",COUNTIF(Listas!$BC$2:$BC$3,R58)&gt;0))),"Dato inválido",IF(NOT(AND(A58&lt;&gt;"",B58&lt;&gt;"",F58&lt;&gt;"",G58&lt;&gt;"",H58&lt;&gt;"",I58&lt;&gt;"",J58&lt;&gt;"",K58&lt;&gt;"",L58&lt;&gt;"",M58&lt;&gt;"",O58&lt;&gt;"")),"Incompleta","OK")))</f>
        <v/>
      </c>
    </row>
    <row r="59">
      <c r="A59" s="6" t="n"/>
      <c r="B59" s="6" t="n"/>
      <c r="C59" s="6" t="n"/>
      <c r="D59" s="19" t="n"/>
      <c r="E59" s="15">
        <f>IF(D59="","",IF(D59&lt;1,"N1",IF(D59&lt;30,"N2",IF(D59&lt;57.5,"N3","N4"))))</f>
        <v/>
      </c>
      <c r="F59" s="6" t="n"/>
      <c r="G59" s="6" t="n"/>
      <c r="H59" s="6" t="n"/>
      <c r="I59" s="6" t="n"/>
      <c r="J59" s="6" t="n"/>
      <c r="K59" s="18" t="n"/>
      <c r="L59" s="18" t="n"/>
      <c r="M59" s="6" t="n"/>
      <c r="N59" s="15">
        <f>IFERROR(VLOOKUP(M59,Listas!$DK$2:$DL$250,2,FALSE),"")</f>
        <v/>
      </c>
      <c r="O59" s="19" t="n"/>
      <c r="P59" s="19" t="n"/>
      <c r="Q59" s="20" t="n"/>
      <c r="R59" s="20" t="n"/>
      <c r="S59" s="6" t="n"/>
      <c r="U59" s="17">
        <f>IF(NOT(OR(A59&lt;&gt;"",B59&lt;&gt;"",C59&lt;&gt;"",D59&lt;&gt;"",F59&lt;&gt;"",G59&lt;&gt;"",H59&lt;&gt;"",I59&lt;&gt;"",J59&lt;&gt;"",K59&lt;&gt;"",L59&lt;&gt;"",M59&lt;&gt;"",O59&lt;&gt;"",P59&lt;&gt;"",Q59&lt;&gt;"",R59&lt;&gt;"",S59&lt;&gt;"")),"",IF(NOT(AND(OR(B59="",COUNTIF('2. Proyectos'!$A$5:$A$54,B59)&gt;0),OR(C59="",COUNTIF(Listas!$CM$2:$CM$112,C59)&gt;0),OR(D59="",AND(ISNUMBER(D59),D59&gt;0)),OR(F59="",COUNTIF(Listas!$AC$2:$AC$5,F59)&gt;0),OR(H59="",COUNTIF(Listas!$W$2:$W$6,H59)&gt;0),OR(I59="",COUNTIF(Listas!$Z$2:$Z$4,I59)&gt;0),OR(J59="",COUNTIF(Listas!$AF$2:$AF$3,J59)&gt;0),OR(K59="",AND(ISNUMBER(K59),K59&gt;=2018,K59&lt;=2025)),OR(L59="",AND(ISNUMBER(L59),L59&gt;=1,L59&lt;=12)),OR(M59="",COUNTIF(Listas!$H$2:$H$250,M59)&gt;0),OR(O59="",AND(ISNUMBER(O59),O59&gt;0)),OR(P59="",AND(ISNUMBER(P59),P59&gt;0)),OR(Q59="",AND(ISNUMBER(Q59),Q59&gt;=0)),OR(R59="",COUNTIF(Listas!$BC$2:$BC$3,R59)&gt;0))),"Dato inválido",IF(NOT(AND(A59&lt;&gt;"",B59&lt;&gt;"",F59&lt;&gt;"",G59&lt;&gt;"",H59&lt;&gt;"",I59&lt;&gt;"",J59&lt;&gt;"",K59&lt;&gt;"",L59&lt;&gt;"",M59&lt;&gt;"",O59&lt;&gt;"")),"Incompleta","OK")))</f>
        <v/>
      </c>
    </row>
    <row r="60">
      <c r="A60" s="8" t="n"/>
      <c r="B60" s="8" t="n"/>
      <c r="C60" s="8" t="n"/>
      <c r="D60" s="14" t="n"/>
      <c r="E60" s="15">
        <f>IF(D60="","",IF(D60&lt;1,"N1",IF(D60&lt;30,"N2",IF(D60&lt;57.5,"N3","N4"))))</f>
        <v/>
      </c>
      <c r="F60" s="8" t="n"/>
      <c r="G60" s="8" t="n"/>
      <c r="H60" s="8" t="n"/>
      <c r="I60" s="8" t="n"/>
      <c r="J60" s="8" t="n"/>
      <c r="K60" s="13" t="n"/>
      <c r="L60" s="13" t="n"/>
      <c r="M60" s="8" t="n"/>
      <c r="N60" s="15">
        <f>IFERROR(VLOOKUP(M60,Listas!$DK$2:$DL$250,2,FALSE),"")</f>
        <v/>
      </c>
      <c r="O60" s="14" t="n"/>
      <c r="P60" s="14" t="n"/>
      <c r="Q60" s="16" t="n"/>
      <c r="R60" s="16" t="n"/>
      <c r="S60" s="8" t="n"/>
      <c r="U60" s="17">
        <f>IF(NOT(OR(A60&lt;&gt;"",B60&lt;&gt;"",C60&lt;&gt;"",D60&lt;&gt;"",F60&lt;&gt;"",G60&lt;&gt;"",H60&lt;&gt;"",I60&lt;&gt;"",J60&lt;&gt;"",K60&lt;&gt;"",L60&lt;&gt;"",M60&lt;&gt;"",O60&lt;&gt;"",P60&lt;&gt;"",Q60&lt;&gt;"",R60&lt;&gt;"",S60&lt;&gt;"")),"",IF(NOT(AND(OR(B60="",COUNTIF('2. Proyectos'!$A$5:$A$54,B60)&gt;0),OR(C60="",COUNTIF(Listas!$CM$2:$CM$112,C60)&gt;0),OR(D60="",AND(ISNUMBER(D60),D60&gt;0)),OR(F60="",COUNTIF(Listas!$AC$2:$AC$5,F60)&gt;0),OR(H60="",COUNTIF(Listas!$W$2:$W$6,H60)&gt;0),OR(I60="",COUNTIF(Listas!$Z$2:$Z$4,I60)&gt;0),OR(J60="",COUNTIF(Listas!$AF$2:$AF$3,J60)&gt;0),OR(K60="",AND(ISNUMBER(K60),K60&gt;=2018,K60&lt;=2025)),OR(L60="",AND(ISNUMBER(L60),L60&gt;=1,L60&lt;=12)),OR(M60="",COUNTIF(Listas!$H$2:$H$250,M60)&gt;0),OR(O60="",AND(ISNUMBER(O60),O60&gt;0)),OR(P60="",AND(ISNUMBER(P60),P60&gt;0)),OR(Q60="",AND(ISNUMBER(Q60),Q60&gt;=0)),OR(R60="",COUNTIF(Listas!$BC$2:$BC$3,R60)&gt;0))),"Dato inválido",IF(NOT(AND(A60&lt;&gt;"",B60&lt;&gt;"",F60&lt;&gt;"",G60&lt;&gt;"",H60&lt;&gt;"",I60&lt;&gt;"",J60&lt;&gt;"",K60&lt;&gt;"",L60&lt;&gt;"",M60&lt;&gt;"",O60&lt;&gt;"")),"Incompleta","OK")))</f>
        <v/>
      </c>
    </row>
    <row r="61">
      <c r="A61" s="6" t="n"/>
      <c r="B61" s="6" t="n"/>
      <c r="C61" s="6" t="n"/>
      <c r="D61" s="19" t="n"/>
      <c r="E61" s="15">
        <f>IF(D61="","",IF(D61&lt;1,"N1",IF(D61&lt;30,"N2",IF(D61&lt;57.5,"N3","N4"))))</f>
        <v/>
      </c>
      <c r="F61" s="6" t="n"/>
      <c r="G61" s="6" t="n"/>
      <c r="H61" s="6" t="n"/>
      <c r="I61" s="6" t="n"/>
      <c r="J61" s="6" t="n"/>
      <c r="K61" s="18" t="n"/>
      <c r="L61" s="18" t="n"/>
      <c r="M61" s="6" t="n"/>
      <c r="N61" s="15">
        <f>IFERROR(VLOOKUP(M61,Listas!$DK$2:$DL$250,2,FALSE),"")</f>
        <v/>
      </c>
      <c r="O61" s="19" t="n"/>
      <c r="P61" s="19" t="n"/>
      <c r="Q61" s="20" t="n"/>
      <c r="R61" s="20" t="n"/>
      <c r="S61" s="6" t="n"/>
      <c r="U61" s="17">
        <f>IF(NOT(OR(A61&lt;&gt;"",B61&lt;&gt;"",C61&lt;&gt;"",D61&lt;&gt;"",F61&lt;&gt;"",G61&lt;&gt;"",H61&lt;&gt;"",I61&lt;&gt;"",J61&lt;&gt;"",K61&lt;&gt;"",L61&lt;&gt;"",M61&lt;&gt;"",O61&lt;&gt;"",P61&lt;&gt;"",Q61&lt;&gt;"",R61&lt;&gt;"",S61&lt;&gt;"")),"",IF(NOT(AND(OR(B61="",COUNTIF('2. Proyectos'!$A$5:$A$54,B61)&gt;0),OR(C61="",COUNTIF(Listas!$CM$2:$CM$112,C61)&gt;0),OR(D61="",AND(ISNUMBER(D61),D61&gt;0)),OR(F61="",COUNTIF(Listas!$AC$2:$AC$5,F61)&gt;0),OR(H61="",COUNTIF(Listas!$W$2:$W$6,H61)&gt;0),OR(I61="",COUNTIF(Listas!$Z$2:$Z$4,I61)&gt;0),OR(J61="",COUNTIF(Listas!$AF$2:$AF$3,J61)&gt;0),OR(K61="",AND(ISNUMBER(K61),K61&gt;=2018,K61&lt;=2025)),OR(L61="",AND(ISNUMBER(L61),L61&gt;=1,L61&lt;=12)),OR(M61="",COUNTIF(Listas!$H$2:$H$250,M61)&gt;0),OR(O61="",AND(ISNUMBER(O61),O61&gt;0)),OR(P61="",AND(ISNUMBER(P61),P61&gt;0)),OR(Q61="",AND(ISNUMBER(Q61),Q61&gt;=0)),OR(R61="",COUNTIF(Listas!$BC$2:$BC$3,R61)&gt;0))),"Dato inválido",IF(NOT(AND(A61&lt;&gt;"",B61&lt;&gt;"",F61&lt;&gt;"",G61&lt;&gt;"",H61&lt;&gt;"",I61&lt;&gt;"",J61&lt;&gt;"",K61&lt;&gt;"",L61&lt;&gt;"",M61&lt;&gt;"",O61&lt;&gt;"")),"Incompleta","OK")))</f>
        <v/>
      </c>
    </row>
    <row r="62">
      <c r="A62" s="8" t="n"/>
      <c r="B62" s="8" t="n"/>
      <c r="C62" s="8" t="n"/>
      <c r="D62" s="14" t="n"/>
      <c r="E62" s="15">
        <f>IF(D62="","",IF(D62&lt;1,"N1",IF(D62&lt;30,"N2",IF(D62&lt;57.5,"N3","N4"))))</f>
        <v/>
      </c>
      <c r="F62" s="8" t="n"/>
      <c r="G62" s="8" t="n"/>
      <c r="H62" s="8" t="n"/>
      <c r="I62" s="8" t="n"/>
      <c r="J62" s="8" t="n"/>
      <c r="K62" s="13" t="n"/>
      <c r="L62" s="13" t="n"/>
      <c r="M62" s="8" t="n"/>
      <c r="N62" s="15">
        <f>IFERROR(VLOOKUP(M62,Listas!$DK$2:$DL$250,2,FALSE),"")</f>
        <v/>
      </c>
      <c r="O62" s="14" t="n"/>
      <c r="P62" s="14" t="n"/>
      <c r="Q62" s="16" t="n"/>
      <c r="R62" s="16" t="n"/>
      <c r="S62" s="8" t="n"/>
      <c r="U62" s="17">
        <f>IF(NOT(OR(A62&lt;&gt;"",B62&lt;&gt;"",C62&lt;&gt;"",D62&lt;&gt;"",F62&lt;&gt;"",G62&lt;&gt;"",H62&lt;&gt;"",I62&lt;&gt;"",J62&lt;&gt;"",K62&lt;&gt;"",L62&lt;&gt;"",M62&lt;&gt;"",O62&lt;&gt;"",P62&lt;&gt;"",Q62&lt;&gt;"",R62&lt;&gt;"",S62&lt;&gt;"")),"",IF(NOT(AND(OR(B62="",COUNTIF('2. Proyectos'!$A$5:$A$54,B62)&gt;0),OR(C62="",COUNTIF(Listas!$CM$2:$CM$112,C62)&gt;0),OR(D62="",AND(ISNUMBER(D62),D62&gt;0)),OR(F62="",COUNTIF(Listas!$AC$2:$AC$5,F62)&gt;0),OR(H62="",COUNTIF(Listas!$W$2:$W$6,H62)&gt;0),OR(I62="",COUNTIF(Listas!$Z$2:$Z$4,I62)&gt;0),OR(J62="",COUNTIF(Listas!$AF$2:$AF$3,J62)&gt;0),OR(K62="",AND(ISNUMBER(K62),K62&gt;=2018,K62&lt;=2025)),OR(L62="",AND(ISNUMBER(L62),L62&gt;=1,L62&lt;=12)),OR(M62="",COUNTIF(Listas!$H$2:$H$250,M62)&gt;0),OR(O62="",AND(ISNUMBER(O62),O62&gt;0)),OR(P62="",AND(ISNUMBER(P62),P62&gt;0)),OR(Q62="",AND(ISNUMBER(Q62),Q62&gt;=0)),OR(R62="",COUNTIF(Listas!$BC$2:$BC$3,R62)&gt;0))),"Dato inválido",IF(NOT(AND(A62&lt;&gt;"",B62&lt;&gt;"",F62&lt;&gt;"",G62&lt;&gt;"",H62&lt;&gt;"",I62&lt;&gt;"",J62&lt;&gt;"",K62&lt;&gt;"",L62&lt;&gt;"",M62&lt;&gt;"",O62&lt;&gt;"")),"Incompleta","OK")))</f>
        <v/>
      </c>
    </row>
    <row r="63">
      <c r="A63" s="6" t="n"/>
      <c r="B63" s="6" t="n"/>
      <c r="C63" s="6" t="n"/>
      <c r="D63" s="19" t="n"/>
      <c r="E63" s="15">
        <f>IF(D63="","",IF(D63&lt;1,"N1",IF(D63&lt;30,"N2",IF(D63&lt;57.5,"N3","N4"))))</f>
        <v/>
      </c>
      <c r="F63" s="6" t="n"/>
      <c r="G63" s="6" t="n"/>
      <c r="H63" s="6" t="n"/>
      <c r="I63" s="6" t="n"/>
      <c r="J63" s="6" t="n"/>
      <c r="K63" s="18" t="n"/>
      <c r="L63" s="18" t="n"/>
      <c r="M63" s="6" t="n"/>
      <c r="N63" s="15">
        <f>IFERROR(VLOOKUP(M63,Listas!$DK$2:$DL$250,2,FALSE),"")</f>
        <v/>
      </c>
      <c r="O63" s="19" t="n"/>
      <c r="P63" s="19" t="n"/>
      <c r="Q63" s="20" t="n"/>
      <c r="R63" s="20" t="n"/>
      <c r="S63" s="6" t="n"/>
      <c r="U63" s="17">
        <f>IF(NOT(OR(A63&lt;&gt;"",B63&lt;&gt;"",C63&lt;&gt;"",D63&lt;&gt;"",F63&lt;&gt;"",G63&lt;&gt;"",H63&lt;&gt;"",I63&lt;&gt;"",J63&lt;&gt;"",K63&lt;&gt;"",L63&lt;&gt;"",M63&lt;&gt;"",O63&lt;&gt;"",P63&lt;&gt;"",Q63&lt;&gt;"",R63&lt;&gt;"",S63&lt;&gt;"")),"",IF(NOT(AND(OR(B63="",COUNTIF('2. Proyectos'!$A$5:$A$54,B63)&gt;0),OR(C63="",COUNTIF(Listas!$CM$2:$CM$112,C63)&gt;0),OR(D63="",AND(ISNUMBER(D63),D63&gt;0)),OR(F63="",COUNTIF(Listas!$AC$2:$AC$5,F63)&gt;0),OR(H63="",COUNTIF(Listas!$W$2:$W$6,H63)&gt;0),OR(I63="",COUNTIF(Listas!$Z$2:$Z$4,I63)&gt;0),OR(J63="",COUNTIF(Listas!$AF$2:$AF$3,J63)&gt;0),OR(K63="",AND(ISNUMBER(K63),K63&gt;=2018,K63&lt;=2025)),OR(L63="",AND(ISNUMBER(L63),L63&gt;=1,L63&lt;=12)),OR(M63="",COUNTIF(Listas!$H$2:$H$250,M63)&gt;0),OR(O63="",AND(ISNUMBER(O63),O63&gt;0)),OR(P63="",AND(ISNUMBER(P63),P63&gt;0)),OR(Q63="",AND(ISNUMBER(Q63),Q63&gt;=0)),OR(R63="",COUNTIF(Listas!$BC$2:$BC$3,R63)&gt;0))),"Dato inválido",IF(NOT(AND(A63&lt;&gt;"",B63&lt;&gt;"",F63&lt;&gt;"",G63&lt;&gt;"",H63&lt;&gt;"",I63&lt;&gt;"",J63&lt;&gt;"",K63&lt;&gt;"",L63&lt;&gt;"",M63&lt;&gt;"",O63&lt;&gt;"")),"Incompleta","OK")))</f>
        <v/>
      </c>
    </row>
    <row r="64">
      <c r="A64" s="8" t="n"/>
      <c r="B64" s="8" t="n"/>
      <c r="C64" s="8" t="n"/>
      <c r="D64" s="14" t="n"/>
      <c r="E64" s="15">
        <f>IF(D64="","",IF(D64&lt;1,"N1",IF(D64&lt;30,"N2",IF(D64&lt;57.5,"N3","N4"))))</f>
        <v/>
      </c>
      <c r="F64" s="8" t="n"/>
      <c r="G64" s="8" t="n"/>
      <c r="H64" s="8" t="n"/>
      <c r="I64" s="8" t="n"/>
      <c r="J64" s="8" t="n"/>
      <c r="K64" s="13" t="n"/>
      <c r="L64" s="13" t="n"/>
      <c r="M64" s="8" t="n"/>
      <c r="N64" s="15">
        <f>IFERROR(VLOOKUP(M64,Listas!$DK$2:$DL$250,2,FALSE),"")</f>
        <v/>
      </c>
      <c r="O64" s="14" t="n"/>
      <c r="P64" s="14" t="n"/>
      <c r="Q64" s="16" t="n"/>
      <c r="R64" s="16" t="n"/>
      <c r="S64" s="8" t="n"/>
      <c r="U64" s="17">
        <f>IF(NOT(OR(A64&lt;&gt;"",B64&lt;&gt;"",C64&lt;&gt;"",D64&lt;&gt;"",F64&lt;&gt;"",G64&lt;&gt;"",H64&lt;&gt;"",I64&lt;&gt;"",J64&lt;&gt;"",K64&lt;&gt;"",L64&lt;&gt;"",M64&lt;&gt;"",O64&lt;&gt;"",P64&lt;&gt;"",Q64&lt;&gt;"",R64&lt;&gt;"",S64&lt;&gt;"")),"",IF(NOT(AND(OR(B64="",COUNTIF('2. Proyectos'!$A$5:$A$54,B64)&gt;0),OR(C64="",COUNTIF(Listas!$CM$2:$CM$112,C64)&gt;0),OR(D64="",AND(ISNUMBER(D64),D64&gt;0)),OR(F64="",COUNTIF(Listas!$AC$2:$AC$5,F64)&gt;0),OR(H64="",COUNTIF(Listas!$W$2:$W$6,H64)&gt;0),OR(I64="",COUNTIF(Listas!$Z$2:$Z$4,I64)&gt;0),OR(J64="",COUNTIF(Listas!$AF$2:$AF$3,J64)&gt;0),OR(K64="",AND(ISNUMBER(K64),K64&gt;=2018,K64&lt;=2025)),OR(L64="",AND(ISNUMBER(L64),L64&gt;=1,L64&lt;=12)),OR(M64="",COUNTIF(Listas!$H$2:$H$250,M64)&gt;0),OR(O64="",AND(ISNUMBER(O64),O64&gt;0)),OR(P64="",AND(ISNUMBER(P64),P64&gt;0)),OR(Q64="",AND(ISNUMBER(Q64),Q64&gt;=0)),OR(R64="",COUNTIF(Listas!$BC$2:$BC$3,R64)&gt;0))),"Dato inválido",IF(NOT(AND(A64&lt;&gt;"",B64&lt;&gt;"",F64&lt;&gt;"",G64&lt;&gt;"",H64&lt;&gt;"",I64&lt;&gt;"",J64&lt;&gt;"",K64&lt;&gt;"",L64&lt;&gt;"",M64&lt;&gt;"",O64&lt;&gt;"")),"Incompleta","OK")))</f>
        <v/>
      </c>
    </row>
    <row r="65">
      <c r="A65" s="6" t="n"/>
      <c r="B65" s="6" t="n"/>
      <c r="C65" s="6" t="n"/>
      <c r="D65" s="19" t="n"/>
      <c r="E65" s="15">
        <f>IF(D65="","",IF(D65&lt;1,"N1",IF(D65&lt;30,"N2",IF(D65&lt;57.5,"N3","N4"))))</f>
        <v/>
      </c>
      <c r="F65" s="6" t="n"/>
      <c r="G65" s="6" t="n"/>
      <c r="H65" s="6" t="n"/>
      <c r="I65" s="6" t="n"/>
      <c r="J65" s="6" t="n"/>
      <c r="K65" s="18" t="n"/>
      <c r="L65" s="18" t="n"/>
      <c r="M65" s="6" t="n"/>
      <c r="N65" s="15">
        <f>IFERROR(VLOOKUP(M65,Listas!$DK$2:$DL$250,2,FALSE),"")</f>
        <v/>
      </c>
      <c r="O65" s="19" t="n"/>
      <c r="P65" s="19" t="n"/>
      <c r="Q65" s="20" t="n"/>
      <c r="R65" s="20" t="n"/>
      <c r="S65" s="6" t="n"/>
      <c r="U65" s="17">
        <f>IF(NOT(OR(A65&lt;&gt;"",B65&lt;&gt;"",C65&lt;&gt;"",D65&lt;&gt;"",F65&lt;&gt;"",G65&lt;&gt;"",H65&lt;&gt;"",I65&lt;&gt;"",J65&lt;&gt;"",K65&lt;&gt;"",L65&lt;&gt;"",M65&lt;&gt;"",O65&lt;&gt;"",P65&lt;&gt;"",Q65&lt;&gt;"",R65&lt;&gt;"",S65&lt;&gt;"")),"",IF(NOT(AND(OR(B65="",COUNTIF('2. Proyectos'!$A$5:$A$54,B65)&gt;0),OR(C65="",COUNTIF(Listas!$CM$2:$CM$112,C65)&gt;0),OR(D65="",AND(ISNUMBER(D65),D65&gt;0)),OR(F65="",COUNTIF(Listas!$AC$2:$AC$5,F65)&gt;0),OR(H65="",COUNTIF(Listas!$W$2:$W$6,H65)&gt;0),OR(I65="",COUNTIF(Listas!$Z$2:$Z$4,I65)&gt;0),OR(J65="",COUNTIF(Listas!$AF$2:$AF$3,J65)&gt;0),OR(K65="",AND(ISNUMBER(K65),K65&gt;=2018,K65&lt;=2025)),OR(L65="",AND(ISNUMBER(L65),L65&gt;=1,L65&lt;=12)),OR(M65="",COUNTIF(Listas!$H$2:$H$250,M65)&gt;0),OR(O65="",AND(ISNUMBER(O65),O65&gt;0)),OR(P65="",AND(ISNUMBER(P65),P65&gt;0)),OR(Q65="",AND(ISNUMBER(Q65),Q65&gt;=0)),OR(R65="",COUNTIF(Listas!$BC$2:$BC$3,R65)&gt;0))),"Dato inválido",IF(NOT(AND(A65&lt;&gt;"",B65&lt;&gt;"",F65&lt;&gt;"",G65&lt;&gt;"",H65&lt;&gt;"",I65&lt;&gt;"",J65&lt;&gt;"",K65&lt;&gt;"",L65&lt;&gt;"",M65&lt;&gt;"",O65&lt;&gt;"")),"Incompleta","OK")))</f>
        <v/>
      </c>
    </row>
    <row r="66">
      <c r="A66" s="8" t="n"/>
      <c r="B66" s="8" t="n"/>
      <c r="C66" s="8" t="n"/>
      <c r="D66" s="14" t="n"/>
      <c r="E66" s="15">
        <f>IF(D66="","",IF(D66&lt;1,"N1",IF(D66&lt;30,"N2",IF(D66&lt;57.5,"N3","N4"))))</f>
        <v/>
      </c>
      <c r="F66" s="8" t="n"/>
      <c r="G66" s="8" t="n"/>
      <c r="H66" s="8" t="n"/>
      <c r="I66" s="8" t="n"/>
      <c r="J66" s="8" t="n"/>
      <c r="K66" s="13" t="n"/>
      <c r="L66" s="13" t="n"/>
      <c r="M66" s="8" t="n"/>
      <c r="N66" s="15">
        <f>IFERROR(VLOOKUP(M66,Listas!$DK$2:$DL$250,2,FALSE),"")</f>
        <v/>
      </c>
      <c r="O66" s="14" t="n"/>
      <c r="P66" s="14" t="n"/>
      <c r="Q66" s="16" t="n"/>
      <c r="R66" s="16" t="n"/>
      <c r="S66" s="8" t="n"/>
      <c r="U66" s="17">
        <f>IF(NOT(OR(A66&lt;&gt;"",B66&lt;&gt;"",C66&lt;&gt;"",D66&lt;&gt;"",F66&lt;&gt;"",G66&lt;&gt;"",H66&lt;&gt;"",I66&lt;&gt;"",J66&lt;&gt;"",K66&lt;&gt;"",L66&lt;&gt;"",M66&lt;&gt;"",O66&lt;&gt;"",P66&lt;&gt;"",Q66&lt;&gt;"",R66&lt;&gt;"",S66&lt;&gt;"")),"",IF(NOT(AND(OR(B66="",COUNTIF('2. Proyectos'!$A$5:$A$54,B66)&gt;0),OR(C66="",COUNTIF(Listas!$CM$2:$CM$112,C66)&gt;0),OR(D66="",AND(ISNUMBER(D66),D66&gt;0)),OR(F66="",COUNTIF(Listas!$AC$2:$AC$5,F66)&gt;0),OR(H66="",COUNTIF(Listas!$W$2:$W$6,H66)&gt;0),OR(I66="",COUNTIF(Listas!$Z$2:$Z$4,I66)&gt;0),OR(J66="",COUNTIF(Listas!$AF$2:$AF$3,J66)&gt;0),OR(K66="",AND(ISNUMBER(K66),K66&gt;=2018,K66&lt;=2025)),OR(L66="",AND(ISNUMBER(L66),L66&gt;=1,L66&lt;=12)),OR(M66="",COUNTIF(Listas!$H$2:$H$250,M66)&gt;0),OR(O66="",AND(ISNUMBER(O66),O66&gt;0)),OR(P66="",AND(ISNUMBER(P66),P66&gt;0)),OR(Q66="",AND(ISNUMBER(Q66),Q66&gt;=0)),OR(R66="",COUNTIF(Listas!$BC$2:$BC$3,R66)&gt;0))),"Dato inválido",IF(NOT(AND(A66&lt;&gt;"",B66&lt;&gt;"",F66&lt;&gt;"",G66&lt;&gt;"",H66&lt;&gt;"",I66&lt;&gt;"",J66&lt;&gt;"",K66&lt;&gt;"",L66&lt;&gt;"",M66&lt;&gt;"",O66&lt;&gt;"")),"Incompleta","OK")))</f>
        <v/>
      </c>
    </row>
    <row r="67">
      <c r="A67" s="6" t="n"/>
      <c r="B67" s="6" t="n"/>
      <c r="C67" s="6" t="n"/>
      <c r="D67" s="19" t="n"/>
      <c r="E67" s="15">
        <f>IF(D67="","",IF(D67&lt;1,"N1",IF(D67&lt;30,"N2",IF(D67&lt;57.5,"N3","N4"))))</f>
        <v/>
      </c>
      <c r="F67" s="6" t="n"/>
      <c r="G67" s="6" t="n"/>
      <c r="H67" s="6" t="n"/>
      <c r="I67" s="6" t="n"/>
      <c r="J67" s="6" t="n"/>
      <c r="K67" s="18" t="n"/>
      <c r="L67" s="18" t="n"/>
      <c r="M67" s="6" t="n"/>
      <c r="N67" s="15">
        <f>IFERROR(VLOOKUP(M67,Listas!$DK$2:$DL$250,2,FALSE),"")</f>
        <v/>
      </c>
      <c r="O67" s="19" t="n"/>
      <c r="P67" s="19" t="n"/>
      <c r="Q67" s="20" t="n"/>
      <c r="R67" s="20" t="n"/>
      <c r="S67" s="6" t="n"/>
      <c r="U67" s="17">
        <f>IF(NOT(OR(A67&lt;&gt;"",B67&lt;&gt;"",C67&lt;&gt;"",D67&lt;&gt;"",F67&lt;&gt;"",G67&lt;&gt;"",H67&lt;&gt;"",I67&lt;&gt;"",J67&lt;&gt;"",K67&lt;&gt;"",L67&lt;&gt;"",M67&lt;&gt;"",O67&lt;&gt;"",P67&lt;&gt;"",Q67&lt;&gt;"",R67&lt;&gt;"",S67&lt;&gt;"")),"",IF(NOT(AND(OR(B67="",COUNTIF('2. Proyectos'!$A$5:$A$54,B67)&gt;0),OR(C67="",COUNTIF(Listas!$CM$2:$CM$112,C67)&gt;0),OR(D67="",AND(ISNUMBER(D67),D67&gt;0)),OR(F67="",COUNTIF(Listas!$AC$2:$AC$5,F67)&gt;0),OR(H67="",COUNTIF(Listas!$W$2:$W$6,H67)&gt;0),OR(I67="",COUNTIF(Listas!$Z$2:$Z$4,I67)&gt;0),OR(J67="",COUNTIF(Listas!$AF$2:$AF$3,J67)&gt;0),OR(K67="",AND(ISNUMBER(K67),K67&gt;=2018,K67&lt;=2025)),OR(L67="",AND(ISNUMBER(L67),L67&gt;=1,L67&lt;=12)),OR(M67="",COUNTIF(Listas!$H$2:$H$250,M67)&gt;0),OR(O67="",AND(ISNUMBER(O67),O67&gt;0)),OR(P67="",AND(ISNUMBER(P67),P67&gt;0)),OR(Q67="",AND(ISNUMBER(Q67),Q67&gt;=0)),OR(R67="",COUNTIF(Listas!$BC$2:$BC$3,R67)&gt;0))),"Dato inválido",IF(NOT(AND(A67&lt;&gt;"",B67&lt;&gt;"",F67&lt;&gt;"",G67&lt;&gt;"",H67&lt;&gt;"",I67&lt;&gt;"",J67&lt;&gt;"",K67&lt;&gt;"",L67&lt;&gt;"",M67&lt;&gt;"",O67&lt;&gt;"")),"Incompleta","OK")))</f>
        <v/>
      </c>
    </row>
    <row r="68">
      <c r="A68" s="8" t="n"/>
      <c r="B68" s="8" t="n"/>
      <c r="C68" s="8" t="n"/>
      <c r="D68" s="14" t="n"/>
      <c r="E68" s="15">
        <f>IF(D68="","",IF(D68&lt;1,"N1",IF(D68&lt;30,"N2",IF(D68&lt;57.5,"N3","N4"))))</f>
        <v/>
      </c>
      <c r="F68" s="8" t="n"/>
      <c r="G68" s="8" t="n"/>
      <c r="H68" s="8" t="n"/>
      <c r="I68" s="8" t="n"/>
      <c r="J68" s="8" t="n"/>
      <c r="K68" s="13" t="n"/>
      <c r="L68" s="13" t="n"/>
      <c r="M68" s="8" t="n"/>
      <c r="N68" s="15">
        <f>IFERROR(VLOOKUP(M68,Listas!$DK$2:$DL$250,2,FALSE),"")</f>
        <v/>
      </c>
      <c r="O68" s="14" t="n"/>
      <c r="P68" s="14" t="n"/>
      <c r="Q68" s="16" t="n"/>
      <c r="R68" s="16" t="n"/>
      <c r="S68" s="8" t="n"/>
      <c r="U68" s="17">
        <f>IF(NOT(OR(A68&lt;&gt;"",B68&lt;&gt;"",C68&lt;&gt;"",D68&lt;&gt;"",F68&lt;&gt;"",G68&lt;&gt;"",H68&lt;&gt;"",I68&lt;&gt;"",J68&lt;&gt;"",K68&lt;&gt;"",L68&lt;&gt;"",M68&lt;&gt;"",O68&lt;&gt;"",P68&lt;&gt;"",Q68&lt;&gt;"",R68&lt;&gt;"",S68&lt;&gt;"")),"",IF(NOT(AND(OR(B68="",COUNTIF('2. Proyectos'!$A$5:$A$54,B68)&gt;0),OR(C68="",COUNTIF(Listas!$CM$2:$CM$112,C68)&gt;0),OR(D68="",AND(ISNUMBER(D68),D68&gt;0)),OR(F68="",COUNTIF(Listas!$AC$2:$AC$5,F68)&gt;0),OR(H68="",COUNTIF(Listas!$W$2:$W$6,H68)&gt;0),OR(I68="",COUNTIF(Listas!$Z$2:$Z$4,I68)&gt;0),OR(J68="",COUNTIF(Listas!$AF$2:$AF$3,J68)&gt;0),OR(K68="",AND(ISNUMBER(K68),K68&gt;=2018,K68&lt;=2025)),OR(L68="",AND(ISNUMBER(L68),L68&gt;=1,L68&lt;=12)),OR(M68="",COUNTIF(Listas!$H$2:$H$250,M68)&gt;0),OR(O68="",AND(ISNUMBER(O68),O68&gt;0)),OR(P68="",AND(ISNUMBER(P68),P68&gt;0)),OR(Q68="",AND(ISNUMBER(Q68),Q68&gt;=0)),OR(R68="",COUNTIF(Listas!$BC$2:$BC$3,R68)&gt;0))),"Dato inválido",IF(NOT(AND(A68&lt;&gt;"",B68&lt;&gt;"",F68&lt;&gt;"",G68&lt;&gt;"",H68&lt;&gt;"",I68&lt;&gt;"",J68&lt;&gt;"",K68&lt;&gt;"",L68&lt;&gt;"",M68&lt;&gt;"",O68&lt;&gt;"")),"Incompleta","OK")))</f>
        <v/>
      </c>
    </row>
    <row r="69">
      <c r="A69" s="6" t="n"/>
      <c r="B69" s="6" t="n"/>
      <c r="C69" s="6" t="n"/>
      <c r="D69" s="19" t="n"/>
      <c r="E69" s="15">
        <f>IF(D69="","",IF(D69&lt;1,"N1",IF(D69&lt;30,"N2",IF(D69&lt;57.5,"N3","N4"))))</f>
        <v/>
      </c>
      <c r="F69" s="6" t="n"/>
      <c r="G69" s="6" t="n"/>
      <c r="H69" s="6" t="n"/>
      <c r="I69" s="6" t="n"/>
      <c r="J69" s="6" t="n"/>
      <c r="K69" s="18" t="n"/>
      <c r="L69" s="18" t="n"/>
      <c r="M69" s="6" t="n"/>
      <c r="N69" s="15">
        <f>IFERROR(VLOOKUP(M69,Listas!$DK$2:$DL$250,2,FALSE),"")</f>
        <v/>
      </c>
      <c r="O69" s="19" t="n"/>
      <c r="P69" s="19" t="n"/>
      <c r="Q69" s="20" t="n"/>
      <c r="R69" s="20" t="n"/>
      <c r="S69" s="6" t="n"/>
      <c r="U69" s="17">
        <f>IF(NOT(OR(A69&lt;&gt;"",B69&lt;&gt;"",C69&lt;&gt;"",D69&lt;&gt;"",F69&lt;&gt;"",G69&lt;&gt;"",H69&lt;&gt;"",I69&lt;&gt;"",J69&lt;&gt;"",K69&lt;&gt;"",L69&lt;&gt;"",M69&lt;&gt;"",O69&lt;&gt;"",P69&lt;&gt;"",Q69&lt;&gt;"",R69&lt;&gt;"",S69&lt;&gt;"")),"",IF(NOT(AND(OR(B69="",COUNTIF('2. Proyectos'!$A$5:$A$54,B69)&gt;0),OR(C69="",COUNTIF(Listas!$CM$2:$CM$112,C69)&gt;0),OR(D69="",AND(ISNUMBER(D69),D69&gt;0)),OR(F69="",COUNTIF(Listas!$AC$2:$AC$5,F69)&gt;0),OR(H69="",COUNTIF(Listas!$W$2:$W$6,H69)&gt;0),OR(I69="",COUNTIF(Listas!$Z$2:$Z$4,I69)&gt;0),OR(J69="",COUNTIF(Listas!$AF$2:$AF$3,J69)&gt;0),OR(K69="",AND(ISNUMBER(K69),K69&gt;=2018,K69&lt;=2025)),OR(L69="",AND(ISNUMBER(L69),L69&gt;=1,L69&lt;=12)),OR(M69="",COUNTIF(Listas!$H$2:$H$250,M69)&gt;0),OR(O69="",AND(ISNUMBER(O69),O69&gt;0)),OR(P69="",AND(ISNUMBER(P69),P69&gt;0)),OR(Q69="",AND(ISNUMBER(Q69),Q69&gt;=0)),OR(R69="",COUNTIF(Listas!$BC$2:$BC$3,R69)&gt;0))),"Dato inválido",IF(NOT(AND(A69&lt;&gt;"",B69&lt;&gt;"",F69&lt;&gt;"",G69&lt;&gt;"",H69&lt;&gt;"",I69&lt;&gt;"",J69&lt;&gt;"",K69&lt;&gt;"",L69&lt;&gt;"",M69&lt;&gt;"",O69&lt;&gt;"")),"Incompleta","OK")))</f>
        <v/>
      </c>
    </row>
    <row r="70">
      <c r="A70" s="8" t="n"/>
      <c r="B70" s="8" t="n"/>
      <c r="C70" s="8" t="n"/>
      <c r="D70" s="14" t="n"/>
      <c r="E70" s="15">
        <f>IF(D70="","",IF(D70&lt;1,"N1",IF(D70&lt;30,"N2",IF(D70&lt;57.5,"N3","N4"))))</f>
        <v/>
      </c>
      <c r="F70" s="8" t="n"/>
      <c r="G70" s="8" t="n"/>
      <c r="H70" s="8" t="n"/>
      <c r="I70" s="8" t="n"/>
      <c r="J70" s="8" t="n"/>
      <c r="K70" s="13" t="n"/>
      <c r="L70" s="13" t="n"/>
      <c r="M70" s="8" t="n"/>
      <c r="N70" s="15">
        <f>IFERROR(VLOOKUP(M70,Listas!$DK$2:$DL$250,2,FALSE),"")</f>
        <v/>
      </c>
      <c r="O70" s="14" t="n"/>
      <c r="P70" s="14" t="n"/>
      <c r="Q70" s="16" t="n"/>
      <c r="R70" s="16" t="n"/>
      <c r="S70" s="8" t="n"/>
      <c r="U70" s="17">
        <f>IF(NOT(OR(A70&lt;&gt;"",B70&lt;&gt;"",C70&lt;&gt;"",D70&lt;&gt;"",F70&lt;&gt;"",G70&lt;&gt;"",H70&lt;&gt;"",I70&lt;&gt;"",J70&lt;&gt;"",K70&lt;&gt;"",L70&lt;&gt;"",M70&lt;&gt;"",O70&lt;&gt;"",P70&lt;&gt;"",Q70&lt;&gt;"",R70&lt;&gt;"",S70&lt;&gt;"")),"",IF(NOT(AND(OR(B70="",COUNTIF('2. Proyectos'!$A$5:$A$54,B70)&gt;0),OR(C70="",COUNTIF(Listas!$CM$2:$CM$112,C70)&gt;0),OR(D70="",AND(ISNUMBER(D70),D70&gt;0)),OR(F70="",COUNTIF(Listas!$AC$2:$AC$5,F70)&gt;0),OR(H70="",COUNTIF(Listas!$W$2:$W$6,H70)&gt;0),OR(I70="",COUNTIF(Listas!$Z$2:$Z$4,I70)&gt;0),OR(J70="",COUNTIF(Listas!$AF$2:$AF$3,J70)&gt;0),OR(K70="",AND(ISNUMBER(K70),K70&gt;=2018,K70&lt;=2025)),OR(L70="",AND(ISNUMBER(L70),L70&gt;=1,L70&lt;=12)),OR(M70="",COUNTIF(Listas!$H$2:$H$250,M70)&gt;0),OR(O70="",AND(ISNUMBER(O70),O70&gt;0)),OR(P70="",AND(ISNUMBER(P70),P70&gt;0)),OR(Q70="",AND(ISNUMBER(Q70),Q70&gt;=0)),OR(R70="",COUNTIF(Listas!$BC$2:$BC$3,R70)&gt;0))),"Dato inválido",IF(NOT(AND(A70&lt;&gt;"",B70&lt;&gt;"",F70&lt;&gt;"",G70&lt;&gt;"",H70&lt;&gt;"",I70&lt;&gt;"",J70&lt;&gt;"",K70&lt;&gt;"",L70&lt;&gt;"",M70&lt;&gt;"",O70&lt;&gt;"")),"Incompleta","OK")))</f>
        <v/>
      </c>
    </row>
    <row r="71">
      <c r="A71" s="6" t="n"/>
      <c r="B71" s="6" t="n"/>
      <c r="C71" s="6" t="n"/>
      <c r="D71" s="19" t="n"/>
      <c r="E71" s="15">
        <f>IF(D71="","",IF(D71&lt;1,"N1",IF(D71&lt;30,"N2",IF(D71&lt;57.5,"N3","N4"))))</f>
        <v/>
      </c>
      <c r="F71" s="6" t="n"/>
      <c r="G71" s="6" t="n"/>
      <c r="H71" s="6" t="n"/>
      <c r="I71" s="6" t="n"/>
      <c r="J71" s="6" t="n"/>
      <c r="K71" s="18" t="n"/>
      <c r="L71" s="18" t="n"/>
      <c r="M71" s="6" t="n"/>
      <c r="N71" s="15">
        <f>IFERROR(VLOOKUP(M71,Listas!$DK$2:$DL$250,2,FALSE),"")</f>
        <v/>
      </c>
      <c r="O71" s="19" t="n"/>
      <c r="P71" s="19" t="n"/>
      <c r="Q71" s="20" t="n"/>
      <c r="R71" s="20" t="n"/>
      <c r="S71" s="6" t="n"/>
      <c r="U71" s="17">
        <f>IF(NOT(OR(A71&lt;&gt;"",B71&lt;&gt;"",C71&lt;&gt;"",D71&lt;&gt;"",F71&lt;&gt;"",G71&lt;&gt;"",H71&lt;&gt;"",I71&lt;&gt;"",J71&lt;&gt;"",K71&lt;&gt;"",L71&lt;&gt;"",M71&lt;&gt;"",O71&lt;&gt;"",P71&lt;&gt;"",Q71&lt;&gt;"",R71&lt;&gt;"",S71&lt;&gt;"")),"",IF(NOT(AND(OR(B71="",COUNTIF('2. Proyectos'!$A$5:$A$54,B71)&gt;0),OR(C71="",COUNTIF(Listas!$CM$2:$CM$112,C71)&gt;0),OR(D71="",AND(ISNUMBER(D71),D71&gt;0)),OR(F71="",COUNTIF(Listas!$AC$2:$AC$5,F71)&gt;0),OR(H71="",COUNTIF(Listas!$W$2:$W$6,H71)&gt;0),OR(I71="",COUNTIF(Listas!$Z$2:$Z$4,I71)&gt;0),OR(J71="",COUNTIF(Listas!$AF$2:$AF$3,J71)&gt;0),OR(K71="",AND(ISNUMBER(K71),K71&gt;=2018,K71&lt;=2025)),OR(L71="",AND(ISNUMBER(L71),L71&gt;=1,L71&lt;=12)),OR(M71="",COUNTIF(Listas!$H$2:$H$250,M71)&gt;0),OR(O71="",AND(ISNUMBER(O71),O71&gt;0)),OR(P71="",AND(ISNUMBER(P71),P71&gt;0)),OR(Q71="",AND(ISNUMBER(Q71),Q71&gt;=0)),OR(R71="",COUNTIF(Listas!$BC$2:$BC$3,R71)&gt;0))),"Dato inválido",IF(NOT(AND(A71&lt;&gt;"",B71&lt;&gt;"",F71&lt;&gt;"",G71&lt;&gt;"",H71&lt;&gt;"",I71&lt;&gt;"",J71&lt;&gt;"",K71&lt;&gt;"",L71&lt;&gt;"",M71&lt;&gt;"",O71&lt;&gt;"")),"Incompleta","OK")))</f>
        <v/>
      </c>
    </row>
    <row r="72">
      <c r="A72" s="8" t="n"/>
      <c r="B72" s="8" t="n"/>
      <c r="C72" s="8" t="n"/>
      <c r="D72" s="14" t="n"/>
      <c r="E72" s="15">
        <f>IF(D72="","",IF(D72&lt;1,"N1",IF(D72&lt;30,"N2",IF(D72&lt;57.5,"N3","N4"))))</f>
        <v/>
      </c>
      <c r="F72" s="8" t="n"/>
      <c r="G72" s="8" t="n"/>
      <c r="H72" s="8" t="n"/>
      <c r="I72" s="8" t="n"/>
      <c r="J72" s="8" t="n"/>
      <c r="K72" s="13" t="n"/>
      <c r="L72" s="13" t="n"/>
      <c r="M72" s="8" t="n"/>
      <c r="N72" s="15">
        <f>IFERROR(VLOOKUP(M72,Listas!$DK$2:$DL$250,2,FALSE),"")</f>
        <v/>
      </c>
      <c r="O72" s="14" t="n"/>
      <c r="P72" s="14" t="n"/>
      <c r="Q72" s="16" t="n"/>
      <c r="R72" s="16" t="n"/>
      <c r="S72" s="8" t="n"/>
      <c r="U72" s="17">
        <f>IF(NOT(OR(A72&lt;&gt;"",B72&lt;&gt;"",C72&lt;&gt;"",D72&lt;&gt;"",F72&lt;&gt;"",G72&lt;&gt;"",H72&lt;&gt;"",I72&lt;&gt;"",J72&lt;&gt;"",K72&lt;&gt;"",L72&lt;&gt;"",M72&lt;&gt;"",O72&lt;&gt;"",P72&lt;&gt;"",Q72&lt;&gt;"",R72&lt;&gt;"",S72&lt;&gt;"")),"",IF(NOT(AND(OR(B72="",COUNTIF('2. Proyectos'!$A$5:$A$54,B72)&gt;0),OR(C72="",COUNTIF(Listas!$CM$2:$CM$112,C72)&gt;0),OR(D72="",AND(ISNUMBER(D72),D72&gt;0)),OR(F72="",COUNTIF(Listas!$AC$2:$AC$5,F72)&gt;0),OR(H72="",COUNTIF(Listas!$W$2:$W$6,H72)&gt;0),OR(I72="",COUNTIF(Listas!$Z$2:$Z$4,I72)&gt;0),OR(J72="",COUNTIF(Listas!$AF$2:$AF$3,J72)&gt;0),OR(K72="",AND(ISNUMBER(K72),K72&gt;=2018,K72&lt;=2025)),OR(L72="",AND(ISNUMBER(L72),L72&gt;=1,L72&lt;=12)),OR(M72="",COUNTIF(Listas!$H$2:$H$250,M72)&gt;0),OR(O72="",AND(ISNUMBER(O72),O72&gt;0)),OR(P72="",AND(ISNUMBER(P72),P72&gt;0)),OR(Q72="",AND(ISNUMBER(Q72),Q72&gt;=0)),OR(R72="",COUNTIF(Listas!$BC$2:$BC$3,R72)&gt;0))),"Dato inválido",IF(NOT(AND(A72&lt;&gt;"",B72&lt;&gt;"",F72&lt;&gt;"",G72&lt;&gt;"",H72&lt;&gt;"",I72&lt;&gt;"",J72&lt;&gt;"",K72&lt;&gt;"",L72&lt;&gt;"",M72&lt;&gt;"",O72&lt;&gt;"")),"Incompleta","OK")))</f>
        <v/>
      </c>
    </row>
    <row r="73">
      <c r="A73" s="6" t="n"/>
      <c r="B73" s="6" t="n"/>
      <c r="C73" s="6" t="n"/>
      <c r="D73" s="19" t="n"/>
      <c r="E73" s="15">
        <f>IF(D73="","",IF(D73&lt;1,"N1",IF(D73&lt;30,"N2",IF(D73&lt;57.5,"N3","N4"))))</f>
        <v/>
      </c>
      <c r="F73" s="6" t="n"/>
      <c r="G73" s="6" t="n"/>
      <c r="H73" s="6" t="n"/>
      <c r="I73" s="6" t="n"/>
      <c r="J73" s="6" t="n"/>
      <c r="K73" s="18" t="n"/>
      <c r="L73" s="18" t="n"/>
      <c r="M73" s="6" t="n"/>
      <c r="N73" s="15">
        <f>IFERROR(VLOOKUP(M73,Listas!$DK$2:$DL$250,2,FALSE),"")</f>
        <v/>
      </c>
      <c r="O73" s="19" t="n"/>
      <c r="P73" s="19" t="n"/>
      <c r="Q73" s="20" t="n"/>
      <c r="R73" s="20" t="n"/>
      <c r="S73" s="6" t="n"/>
      <c r="U73" s="17">
        <f>IF(NOT(OR(A73&lt;&gt;"",B73&lt;&gt;"",C73&lt;&gt;"",D73&lt;&gt;"",F73&lt;&gt;"",G73&lt;&gt;"",H73&lt;&gt;"",I73&lt;&gt;"",J73&lt;&gt;"",K73&lt;&gt;"",L73&lt;&gt;"",M73&lt;&gt;"",O73&lt;&gt;"",P73&lt;&gt;"",Q73&lt;&gt;"",R73&lt;&gt;"",S73&lt;&gt;"")),"",IF(NOT(AND(OR(B73="",COUNTIF('2. Proyectos'!$A$5:$A$54,B73)&gt;0),OR(C73="",COUNTIF(Listas!$CM$2:$CM$112,C73)&gt;0),OR(D73="",AND(ISNUMBER(D73),D73&gt;0)),OR(F73="",COUNTIF(Listas!$AC$2:$AC$5,F73)&gt;0),OR(H73="",COUNTIF(Listas!$W$2:$W$6,H73)&gt;0),OR(I73="",COUNTIF(Listas!$Z$2:$Z$4,I73)&gt;0),OR(J73="",COUNTIF(Listas!$AF$2:$AF$3,J73)&gt;0),OR(K73="",AND(ISNUMBER(K73),K73&gt;=2018,K73&lt;=2025)),OR(L73="",AND(ISNUMBER(L73),L73&gt;=1,L73&lt;=12)),OR(M73="",COUNTIF(Listas!$H$2:$H$250,M73)&gt;0),OR(O73="",AND(ISNUMBER(O73),O73&gt;0)),OR(P73="",AND(ISNUMBER(P73),P73&gt;0)),OR(Q73="",AND(ISNUMBER(Q73),Q73&gt;=0)),OR(R73="",COUNTIF(Listas!$BC$2:$BC$3,R73)&gt;0))),"Dato inválido",IF(NOT(AND(A73&lt;&gt;"",B73&lt;&gt;"",F73&lt;&gt;"",G73&lt;&gt;"",H73&lt;&gt;"",I73&lt;&gt;"",J73&lt;&gt;"",K73&lt;&gt;"",L73&lt;&gt;"",M73&lt;&gt;"",O73&lt;&gt;"")),"Incompleta","OK")))</f>
        <v/>
      </c>
    </row>
    <row r="74">
      <c r="A74" s="8" t="n"/>
      <c r="B74" s="8" t="n"/>
      <c r="C74" s="8" t="n"/>
      <c r="D74" s="14" t="n"/>
      <c r="E74" s="15">
        <f>IF(D74="","",IF(D74&lt;1,"N1",IF(D74&lt;30,"N2",IF(D74&lt;57.5,"N3","N4"))))</f>
        <v/>
      </c>
      <c r="F74" s="8" t="n"/>
      <c r="G74" s="8" t="n"/>
      <c r="H74" s="8" t="n"/>
      <c r="I74" s="8" t="n"/>
      <c r="J74" s="8" t="n"/>
      <c r="K74" s="13" t="n"/>
      <c r="L74" s="13" t="n"/>
      <c r="M74" s="8" t="n"/>
      <c r="N74" s="15">
        <f>IFERROR(VLOOKUP(M74,Listas!$DK$2:$DL$250,2,FALSE),"")</f>
        <v/>
      </c>
      <c r="O74" s="14" t="n"/>
      <c r="P74" s="14" t="n"/>
      <c r="Q74" s="16" t="n"/>
      <c r="R74" s="16" t="n"/>
      <c r="S74" s="8" t="n"/>
      <c r="U74" s="17">
        <f>IF(NOT(OR(A74&lt;&gt;"",B74&lt;&gt;"",C74&lt;&gt;"",D74&lt;&gt;"",F74&lt;&gt;"",G74&lt;&gt;"",H74&lt;&gt;"",I74&lt;&gt;"",J74&lt;&gt;"",K74&lt;&gt;"",L74&lt;&gt;"",M74&lt;&gt;"",O74&lt;&gt;"",P74&lt;&gt;"",Q74&lt;&gt;"",R74&lt;&gt;"",S74&lt;&gt;"")),"",IF(NOT(AND(OR(B74="",COUNTIF('2. Proyectos'!$A$5:$A$54,B74)&gt;0),OR(C74="",COUNTIF(Listas!$CM$2:$CM$112,C74)&gt;0),OR(D74="",AND(ISNUMBER(D74),D74&gt;0)),OR(F74="",COUNTIF(Listas!$AC$2:$AC$5,F74)&gt;0),OR(H74="",COUNTIF(Listas!$W$2:$W$6,H74)&gt;0),OR(I74="",COUNTIF(Listas!$Z$2:$Z$4,I74)&gt;0),OR(J74="",COUNTIF(Listas!$AF$2:$AF$3,J74)&gt;0),OR(K74="",AND(ISNUMBER(K74),K74&gt;=2018,K74&lt;=2025)),OR(L74="",AND(ISNUMBER(L74),L74&gt;=1,L74&lt;=12)),OR(M74="",COUNTIF(Listas!$H$2:$H$250,M74)&gt;0),OR(O74="",AND(ISNUMBER(O74),O74&gt;0)),OR(P74="",AND(ISNUMBER(P74),P74&gt;0)),OR(Q74="",AND(ISNUMBER(Q74),Q74&gt;=0)),OR(R74="",COUNTIF(Listas!$BC$2:$BC$3,R74)&gt;0))),"Dato inválido",IF(NOT(AND(A74&lt;&gt;"",B74&lt;&gt;"",F74&lt;&gt;"",G74&lt;&gt;"",H74&lt;&gt;"",I74&lt;&gt;"",J74&lt;&gt;"",K74&lt;&gt;"",L74&lt;&gt;"",M74&lt;&gt;"",O74&lt;&gt;"")),"Incompleta","OK")))</f>
        <v/>
      </c>
    </row>
    <row r="75">
      <c r="A75" s="6" t="n"/>
      <c r="B75" s="6" t="n"/>
      <c r="C75" s="6" t="n"/>
      <c r="D75" s="19" t="n"/>
      <c r="E75" s="15">
        <f>IF(D75="","",IF(D75&lt;1,"N1",IF(D75&lt;30,"N2",IF(D75&lt;57.5,"N3","N4"))))</f>
        <v/>
      </c>
      <c r="F75" s="6" t="n"/>
      <c r="G75" s="6" t="n"/>
      <c r="H75" s="6" t="n"/>
      <c r="I75" s="6" t="n"/>
      <c r="J75" s="6" t="n"/>
      <c r="K75" s="18" t="n"/>
      <c r="L75" s="18" t="n"/>
      <c r="M75" s="6" t="n"/>
      <c r="N75" s="15">
        <f>IFERROR(VLOOKUP(M75,Listas!$DK$2:$DL$250,2,FALSE),"")</f>
        <v/>
      </c>
      <c r="O75" s="19" t="n"/>
      <c r="P75" s="19" t="n"/>
      <c r="Q75" s="20" t="n"/>
      <c r="R75" s="20" t="n"/>
      <c r="S75" s="6" t="n"/>
      <c r="U75" s="17">
        <f>IF(NOT(OR(A75&lt;&gt;"",B75&lt;&gt;"",C75&lt;&gt;"",D75&lt;&gt;"",F75&lt;&gt;"",G75&lt;&gt;"",H75&lt;&gt;"",I75&lt;&gt;"",J75&lt;&gt;"",K75&lt;&gt;"",L75&lt;&gt;"",M75&lt;&gt;"",O75&lt;&gt;"",P75&lt;&gt;"",Q75&lt;&gt;"",R75&lt;&gt;"",S75&lt;&gt;"")),"",IF(NOT(AND(OR(B75="",COUNTIF('2. Proyectos'!$A$5:$A$54,B75)&gt;0),OR(C75="",COUNTIF(Listas!$CM$2:$CM$112,C75)&gt;0),OR(D75="",AND(ISNUMBER(D75),D75&gt;0)),OR(F75="",COUNTIF(Listas!$AC$2:$AC$5,F75)&gt;0),OR(H75="",COUNTIF(Listas!$W$2:$W$6,H75)&gt;0),OR(I75="",COUNTIF(Listas!$Z$2:$Z$4,I75)&gt;0),OR(J75="",COUNTIF(Listas!$AF$2:$AF$3,J75)&gt;0),OR(K75="",AND(ISNUMBER(K75),K75&gt;=2018,K75&lt;=2025)),OR(L75="",AND(ISNUMBER(L75),L75&gt;=1,L75&lt;=12)),OR(M75="",COUNTIF(Listas!$H$2:$H$250,M75)&gt;0),OR(O75="",AND(ISNUMBER(O75),O75&gt;0)),OR(P75="",AND(ISNUMBER(P75),P75&gt;0)),OR(Q75="",AND(ISNUMBER(Q75),Q75&gt;=0)),OR(R75="",COUNTIF(Listas!$BC$2:$BC$3,R75)&gt;0))),"Dato inválido",IF(NOT(AND(A75&lt;&gt;"",B75&lt;&gt;"",F75&lt;&gt;"",G75&lt;&gt;"",H75&lt;&gt;"",I75&lt;&gt;"",J75&lt;&gt;"",K75&lt;&gt;"",L75&lt;&gt;"",M75&lt;&gt;"",O75&lt;&gt;"")),"Incompleta","OK")))</f>
        <v/>
      </c>
    </row>
    <row r="76">
      <c r="A76" s="8" t="n"/>
      <c r="B76" s="8" t="n"/>
      <c r="C76" s="8" t="n"/>
      <c r="D76" s="14" t="n"/>
      <c r="E76" s="15">
        <f>IF(D76="","",IF(D76&lt;1,"N1",IF(D76&lt;30,"N2",IF(D76&lt;57.5,"N3","N4"))))</f>
        <v/>
      </c>
      <c r="F76" s="8" t="n"/>
      <c r="G76" s="8" t="n"/>
      <c r="H76" s="8" t="n"/>
      <c r="I76" s="8" t="n"/>
      <c r="J76" s="8" t="n"/>
      <c r="K76" s="13" t="n"/>
      <c r="L76" s="13" t="n"/>
      <c r="M76" s="8" t="n"/>
      <c r="N76" s="15">
        <f>IFERROR(VLOOKUP(M76,Listas!$DK$2:$DL$250,2,FALSE),"")</f>
        <v/>
      </c>
      <c r="O76" s="14" t="n"/>
      <c r="P76" s="14" t="n"/>
      <c r="Q76" s="16" t="n"/>
      <c r="R76" s="16" t="n"/>
      <c r="S76" s="8" t="n"/>
      <c r="U76" s="17">
        <f>IF(NOT(OR(A76&lt;&gt;"",B76&lt;&gt;"",C76&lt;&gt;"",D76&lt;&gt;"",F76&lt;&gt;"",G76&lt;&gt;"",H76&lt;&gt;"",I76&lt;&gt;"",J76&lt;&gt;"",K76&lt;&gt;"",L76&lt;&gt;"",M76&lt;&gt;"",O76&lt;&gt;"",P76&lt;&gt;"",Q76&lt;&gt;"",R76&lt;&gt;"",S76&lt;&gt;"")),"",IF(NOT(AND(OR(B76="",COUNTIF('2. Proyectos'!$A$5:$A$54,B76)&gt;0),OR(C76="",COUNTIF(Listas!$CM$2:$CM$112,C76)&gt;0),OR(D76="",AND(ISNUMBER(D76),D76&gt;0)),OR(F76="",COUNTIF(Listas!$AC$2:$AC$5,F76)&gt;0),OR(H76="",COUNTIF(Listas!$W$2:$W$6,H76)&gt;0),OR(I76="",COUNTIF(Listas!$Z$2:$Z$4,I76)&gt;0),OR(J76="",COUNTIF(Listas!$AF$2:$AF$3,J76)&gt;0),OR(K76="",AND(ISNUMBER(K76),K76&gt;=2018,K76&lt;=2025)),OR(L76="",AND(ISNUMBER(L76),L76&gt;=1,L76&lt;=12)),OR(M76="",COUNTIF(Listas!$H$2:$H$250,M76)&gt;0),OR(O76="",AND(ISNUMBER(O76),O76&gt;0)),OR(P76="",AND(ISNUMBER(P76),P76&gt;0)),OR(Q76="",AND(ISNUMBER(Q76),Q76&gt;=0)),OR(R76="",COUNTIF(Listas!$BC$2:$BC$3,R76)&gt;0))),"Dato inválido",IF(NOT(AND(A76&lt;&gt;"",B76&lt;&gt;"",F76&lt;&gt;"",G76&lt;&gt;"",H76&lt;&gt;"",I76&lt;&gt;"",J76&lt;&gt;"",K76&lt;&gt;"",L76&lt;&gt;"",M76&lt;&gt;"",O76&lt;&gt;"")),"Incompleta","OK")))</f>
        <v/>
      </c>
    </row>
    <row r="77">
      <c r="A77" s="6" t="n"/>
      <c r="B77" s="6" t="n"/>
      <c r="C77" s="6" t="n"/>
      <c r="D77" s="19" t="n"/>
      <c r="E77" s="15">
        <f>IF(D77="","",IF(D77&lt;1,"N1",IF(D77&lt;30,"N2",IF(D77&lt;57.5,"N3","N4"))))</f>
        <v/>
      </c>
      <c r="F77" s="6" t="n"/>
      <c r="G77" s="6" t="n"/>
      <c r="H77" s="6" t="n"/>
      <c r="I77" s="6" t="n"/>
      <c r="J77" s="6" t="n"/>
      <c r="K77" s="18" t="n"/>
      <c r="L77" s="18" t="n"/>
      <c r="M77" s="6" t="n"/>
      <c r="N77" s="15">
        <f>IFERROR(VLOOKUP(M77,Listas!$DK$2:$DL$250,2,FALSE),"")</f>
        <v/>
      </c>
      <c r="O77" s="19" t="n"/>
      <c r="P77" s="19" t="n"/>
      <c r="Q77" s="20" t="n"/>
      <c r="R77" s="20" t="n"/>
      <c r="S77" s="6" t="n"/>
      <c r="U77" s="17">
        <f>IF(NOT(OR(A77&lt;&gt;"",B77&lt;&gt;"",C77&lt;&gt;"",D77&lt;&gt;"",F77&lt;&gt;"",G77&lt;&gt;"",H77&lt;&gt;"",I77&lt;&gt;"",J77&lt;&gt;"",K77&lt;&gt;"",L77&lt;&gt;"",M77&lt;&gt;"",O77&lt;&gt;"",P77&lt;&gt;"",Q77&lt;&gt;"",R77&lt;&gt;"",S77&lt;&gt;"")),"",IF(NOT(AND(OR(B77="",COUNTIF('2. Proyectos'!$A$5:$A$54,B77)&gt;0),OR(C77="",COUNTIF(Listas!$CM$2:$CM$112,C77)&gt;0),OR(D77="",AND(ISNUMBER(D77),D77&gt;0)),OR(F77="",COUNTIF(Listas!$AC$2:$AC$5,F77)&gt;0),OR(H77="",COUNTIF(Listas!$W$2:$W$6,H77)&gt;0),OR(I77="",COUNTIF(Listas!$Z$2:$Z$4,I77)&gt;0),OR(J77="",COUNTIF(Listas!$AF$2:$AF$3,J77)&gt;0),OR(K77="",AND(ISNUMBER(K77),K77&gt;=2018,K77&lt;=2025)),OR(L77="",AND(ISNUMBER(L77),L77&gt;=1,L77&lt;=12)),OR(M77="",COUNTIF(Listas!$H$2:$H$250,M77)&gt;0),OR(O77="",AND(ISNUMBER(O77),O77&gt;0)),OR(P77="",AND(ISNUMBER(P77),P77&gt;0)),OR(Q77="",AND(ISNUMBER(Q77),Q77&gt;=0)),OR(R77="",COUNTIF(Listas!$BC$2:$BC$3,R77)&gt;0))),"Dato inválido",IF(NOT(AND(A77&lt;&gt;"",B77&lt;&gt;"",F77&lt;&gt;"",G77&lt;&gt;"",H77&lt;&gt;"",I77&lt;&gt;"",J77&lt;&gt;"",K77&lt;&gt;"",L77&lt;&gt;"",M77&lt;&gt;"",O77&lt;&gt;"")),"Incompleta","OK")))</f>
        <v/>
      </c>
    </row>
    <row r="78">
      <c r="A78" s="8" t="n"/>
      <c r="B78" s="8" t="n"/>
      <c r="C78" s="8" t="n"/>
      <c r="D78" s="14" t="n"/>
      <c r="E78" s="15">
        <f>IF(D78="","",IF(D78&lt;1,"N1",IF(D78&lt;30,"N2",IF(D78&lt;57.5,"N3","N4"))))</f>
        <v/>
      </c>
      <c r="F78" s="8" t="n"/>
      <c r="G78" s="8" t="n"/>
      <c r="H78" s="8" t="n"/>
      <c r="I78" s="8" t="n"/>
      <c r="J78" s="8" t="n"/>
      <c r="K78" s="13" t="n"/>
      <c r="L78" s="13" t="n"/>
      <c r="M78" s="8" t="n"/>
      <c r="N78" s="15">
        <f>IFERROR(VLOOKUP(M78,Listas!$DK$2:$DL$250,2,FALSE),"")</f>
        <v/>
      </c>
      <c r="O78" s="14" t="n"/>
      <c r="P78" s="14" t="n"/>
      <c r="Q78" s="16" t="n"/>
      <c r="R78" s="16" t="n"/>
      <c r="S78" s="8" t="n"/>
      <c r="U78" s="17">
        <f>IF(NOT(OR(A78&lt;&gt;"",B78&lt;&gt;"",C78&lt;&gt;"",D78&lt;&gt;"",F78&lt;&gt;"",G78&lt;&gt;"",H78&lt;&gt;"",I78&lt;&gt;"",J78&lt;&gt;"",K78&lt;&gt;"",L78&lt;&gt;"",M78&lt;&gt;"",O78&lt;&gt;"",P78&lt;&gt;"",Q78&lt;&gt;"",R78&lt;&gt;"",S78&lt;&gt;"")),"",IF(NOT(AND(OR(B78="",COUNTIF('2. Proyectos'!$A$5:$A$54,B78)&gt;0),OR(C78="",COUNTIF(Listas!$CM$2:$CM$112,C78)&gt;0),OR(D78="",AND(ISNUMBER(D78),D78&gt;0)),OR(F78="",COUNTIF(Listas!$AC$2:$AC$5,F78)&gt;0),OR(H78="",COUNTIF(Listas!$W$2:$W$6,H78)&gt;0),OR(I78="",COUNTIF(Listas!$Z$2:$Z$4,I78)&gt;0),OR(J78="",COUNTIF(Listas!$AF$2:$AF$3,J78)&gt;0),OR(K78="",AND(ISNUMBER(K78),K78&gt;=2018,K78&lt;=2025)),OR(L78="",AND(ISNUMBER(L78),L78&gt;=1,L78&lt;=12)),OR(M78="",COUNTIF(Listas!$H$2:$H$250,M78)&gt;0),OR(O78="",AND(ISNUMBER(O78),O78&gt;0)),OR(P78="",AND(ISNUMBER(P78),P78&gt;0)),OR(Q78="",AND(ISNUMBER(Q78),Q78&gt;=0)),OR(R78="",COUNTIF(Listas!$BC$2:$BC$3,R78)&gt;0))),"Dato inválido",IF(NOT(AND(A78&lt;&gt;"",B78&lt;&gt;"",F78&lt;&gt;"",G78&lt;&gt;"",H78&lt;&gt;"",I78&lt;&gt;"",J78&lt;&gt;"",K78&lt;&gt;"",L78&lt;&gt;"",M78&lt;&gt;"",O78&lt;&gt;"")),"Incompleta","OK")))</f>
        <v/>
      </c>
    </row>
    <row r="79">
      <c r="A79" s="6" t="n"/>
      <c r="B79" s="6" t="n"/>
      <c r="C79" s="6" t="n"/>
      <c r="D79" s="19" t="n"/>
      <c r="E79" s="15">
        <f>IF(D79="","",IF(D79&lt;1,"N1",IF(D79&lt;30,"N2",IF(D79&lt;57.5,"N3","N4"))))</f>
        <v/>
      </c>
      <c r="F79" s="6" t="n"/>
      <c r="G79" s="6" t="n"/>
      <c r="H79" s="6" t="n"/>
      <c r="I79" s="6" t="n"/>
      <c r="J79" s="6" t="n"/>
      <c r="K79" s="18" t="n"/>
      <c r="L79" s="18" t="n"/>
      <c r="M79" s="6" t="n"/>
      <c r="N79" s="15">
        <f>IFERROR(VLOOKUP(M79,Listas!$DK$2:$DL$250,2,FALSE),"")</f>
        <v/>
      </c>
      <c r="O79" s="19" t="n"/>
      <c r="P79" s="19" t="n"/>
      <c r="Q79" s="20" t="n"/>
      <c r="R79" s="20" t="n"/>
      <c r="S79" s="6" t="n"/>
      <c r="U79" s="17">
        <f>IF(NOT(OR(A79&lt;&gt;"",B79&lt;&gt;"",C79&lt;&gt;"",D79&lt;&gt;"",F79&lt;&gt;"",G79&lt;&gt;"",H79&lt;&gt;"",I79&lt;&gt;"",J79&lt;&gt;"",K79&lt;&gt;"",L79&lt;&gt;"",M79&lt;&gt;"",O79&lt;&gt;"",P79&lt;&gt;"",Q79&lt;&gt;"",R79&lt;&gt;"",S79&lt;&gt;"")),"",IF(NOT(AND(OR(B79="",COUNTIF('2. Proyectos'!$A$5:$A$54,B79)&gt;0),OR(C79="",COUNTIF(Listas!$CM$2:$CM$112,C79)&gt;0),OR(D79="",AND(ISNUMBER(D79),D79&gt;0)),OR(F79="",COUNTIF(Listas!$AC$2:$AC$5,F79)&gt;0),OR(H79="",COUNTIF(Listas!$W$2:$W$6,H79)&gt;0),OR(I79="",COUNTIF(Listas!$Z$2:$Z$4,I79)&gt;0),OR(J79="",COUNTIF(Listas!$AF$2:$AF$3,J79)&gt;0),OR(K79="",AND(ISNUMBER(K79),K79&gt;=2018,K79&lt;=2025)),OR(L79="",AND(ISNUMBER(L79),L79&gt;=1,L79&lt;=12)),OR(M79="",COUNTIF(Listas!$H$2:$H$250,M79)&gt;0),OR(O79="",AND(ISNUMBER(O79),O79&gt;0)),OR(P79="",AND(ISNUMBER(P79),P79&gt;0)),OR(Q79="",AND(ISNUMBER(Q79),Q79&gt;=0)),OR(R79="",COUNTIF(Listas!$BC$2:$BC$3,R79)&gt;0))),"Dato inválido",IF(NOT(AND(A79&lt;&gt;"",B79&lt;&gt;"",F79&lt;&gt;"",G79&lt;&gt;"",H79&lt;&gt;"",I79&lt;&gt;"",J79&lt;&gt;"",K79&lt;&gt;"",L79&lt;&gt;"",M79&lt;&gt;"",O79&lt;&gt;"")),"Incompleta","OK")))</f>
        <v/>
      </c>
    </row>
    <row r="80">
      <c r="A80" s="8" t="n"/>
      <c r="B80" s="8" t="n"/>
      <c r="C80" s="8" t="n"/>
      <c r="D80" s="14" t="n"/>
      <c r="E80" s="15">
        <f>IF(D80="","",IF(D80&lt;1,"N1",IF(D80&lt;30,"N2",IF(D80&lt;57.5,"N3","N4"))))</f>
        <v/>
      </c>
      <c r="F80" s="8" t="n"/>
      <c r="G80" s="8" t="n"/>
      <c r="H80" s="8" t="n"/>
      <c r="I80" s="8" t="n"/>
      <c r="J80" s="8" t="n"/>
      <c r="K80" s="13" t="n"/>
      <c r="L80" s="13" t="n"/>
      <c r="M80" s="8" t="n"/>
      <c r="N80" s="15">
        <f>IFERROR(VLOOKUP(M80,Listas!$DK$2:$DL$250,2,FALSE),"")</f>
        <v/>
      </c>
      <c r="O80" s="14" t="n"/>
      <c r="P80" s="14" t="n"/>
      <c r="Q80" s="16" t="n"/>
      <c r="R80" s="16" t="n"/>
      <c r="S80" s="8" t="n"/>
      <c r="U80" s="17">
        <f>IF(NOT(OR(A80&lt;&gt;"",B80&lt;&gt;"",C80&lt;&gt;"",D80&lt;&gt;"",F80&lt;&gt;"",G80&lt;&gt;"",H80&lt;&gt;"",I80&lt;&gt;"",J80&lt;&gt;"",K80&lt;&gt;"",L80&lt;&gt;"",M80&lt;&gt;"",O80&lt;&gt;"",P80&lt;&gt;"",Q80&lt;&gt;"",R80&lt;&gt;"",S80&lt;&gt;"")),"",IF(NOT(AND(OR(B80="",COUNTIF('2. Proyectos'!$A$5:$A$54,B80)&gt;0),OR(C80="",COUNTIF(Listas!$CM$2:$CM$112,C80)&gt;0),OR(D80="",AND(ISNUMBER(D80),D80&gt;0)),OR(F80="",COUNTIF(Listas!$AC$2:$AC$5,F80)&gt;0),OR(H80="",COUNTIF(Listas!$W$2:$W$6,H80)&gt;0),OR(I80="",COUNTIF(Listas!$Z$2:$Z$4,I80)&gt;0),OR(J80="",COUNTIF(Listas!$AF$2:$AF$3,J80)&gt;0),OR(K80="",AND(ISNUMBER(K80),K80&gt;=2018,K80&lt;=2025)),OR(L80="",AND(ISNUMBER(L80),L80&gt;=1,L80&lt;=12)),OR(M80="",COUNTIF(Listas!$H$2:$H$250,M80)&gt;0),OR(O80="",AND(ISNUMBER(O80),O80&gt;0)),OR(P80="",AND(ISNUMBER(P80),P80&gt;0)),OR(Q80="",AND(ISNUMBER(Q80),Q80&gt;=0)),OR(R80="",COUNTIF(Listas!$BC$2:$BC$3,R80)&gt;0))),"Dato inválido",IF(NOT(AND(A80&lt;&gt;"",B80&lt;&gt;"",F80&lt;&gt;"",G80&lt;&gt;"",H80&lt;&gt;"",I80&lt;&gt;"",J80&lt;&gt;"",K80&lt;&gt;"",L80&lt;&gt;"",M80&lt;&gt;"",O80&lt;&gt;"")),"Incompleta","OK")))</f>
        <v/>
      </c>
    </row>
    <row r="81">
      <c r="A81" s="6" t="n"/>
      <c r="B81" s="6" t="n"/>
      <c r="C81" s="6" t="n"/>
      <c r="D81" s="19" t="n"/>
      <c r="E81" s="15">
        <f>IF(D81="","",IF(D81&lt;1,"N1",IF(D81&lt;30,"N2",IF(D81&lt;57.5,"N3","N4"))))</f>
        <v/>
      </c>
      <c r="F81" s="6" t="n"/>
      <c r="G81" s="6" t="n"/>
      <c r="H81" s="6" t="n"/>
      <c r="I81" s="6" t="n"/>
      <c r="J81" s="6" t="n"/>
      <c r="K81" s="18" t="n"/>
      <c r="L81" s="18" t="n"/>
      <c r="M81" s="6" t="n"/>
      <c r="N81" s="15">
        <f>IFERROR(VLOOKUP(M81,Listas!$DK$2:$DL$250,2,FALSE),"")</f>
        <v/>
      </c>
      <c r="O81" s="19" t="n"/>
      <c r="P81" s="19" t="n"/>
      <c r="Q81" s="20" t="n"/>
      <c r="R81" s="20" t="n"/>
      <c r="S81" s="6" t="n"/>
      <c r="U81" s="17">
        <f>IF(NOT(OR(A81&lt;&gt;"",B81&lt;&gt;"",C81&lt;&gt;"",D81&lt;&gt;"",F81&lt;&gt;"",G81&lt;&gt;"",H81&lt;&gt;"",I81&lt;&gt;"",J81&lt;&gt;"",K81&lt;&gt;"",L81&lt;&gt;"",M81&lt;&gt;"",O81&lt;&gt;"",P81&lt;&gt;"",Q81&lt;&gt;"",R81&lt;&gt;"",S81&lt;&gt;"")),"",IF(NOT(AND(OR(B81="",COUNTIF('2. Proyectos'!$A$5:$A$54,B81)&gt;0),OR(C81="",COUNTIF(Listas!$CM$2:$CM$112,C81)&gt;0),OR(D81="",AND(ISNUMBER(D81),D81&gt;0)),OR(F81="",COUNTIF(Listas!$AC$2:$AC$5,F81)&gt;0),OR(H81="",COUNTIF(Listas!$W$2:$W$6,H81)&gt;0),OR(I81="",COUNTIF(Listas!$Z$2:$Z$4,I81)&gt;0),OR(J81="",COUNTIF(Listas!$AF$2:$AF$3,J81)&gt;0),OR(K81="",AND(ISNUMBER(K81),K81&gt;=2018,K81&lt;=2025)),OR(L81="",AND(ISNUMBER(L81),L81&gt;=1,L81&lt;=12)),OR(M81="",COUNTIF(Listas!$H$2:$H$250,M81)&gt;0),OR(O81="",AND(ISNUMBER(O81),O81&gt;0)),OR(P81="",AND(ISNUMBER(P81),P81&gt;0)),OR(Q81="",AND(ISNUMBER(Q81),Q81&gt;=0)),OR(R81="",COUNTIF(Listas!$BC$2:$BC$3,R81)&gt;0))),"Dato inválido",IF(NOT(AND(A81&lt;&gt;"",B81&lt;&gt;"",F81&lt;&gt;"",G81&lt;&gt;"",H81&lt;&gt;"",I81&lt;&gt;"",J81&lt;&gt;"",K81&lt;&gt;"",L81&lt;&gt;"",M81&lt;&gt;"",O81&lt;&gt;"")),"Incompleta","OK")))</f>
        <v/>
      </c>
    </row>
    <row r="82">
      <c r="A82" s="8" t="n"/>
      <c r="B82" s="8" t="n"/>
      <c r="C82" s="8" t="n"/>
      <c r="D82" s="14" t="n"/>
      <c r="E82" s="15">
        <f>IF(D82="","",IF(D82&lt;1,"N1",IF(D82&lt;30,"N2",IF(D82&lt;57.5,"N3","N4"))))</f>
        <v/>
      </c>
      <c r="F82" s="8" t="n"/>
      <c r="G82" s="8" t="n"/>
      <c r="H82" s="8" t="n"/>
      <c r="I82" s="8" t="n"/>
      <c r="J82" s="8" t="n"/>
      <c r="K82" s="13" t="n"/>
      <c r="L82" s="13" t="n"/>
      <c r="M82" s="8" t="n"/>
      <c r="N82" s="15">
        <f>IFERROR(VLOOKUP(M82,Listas!$DK$2:$DL$250,2,FALSE),"")</f>
        <v/>
      </c>
      <c r="O82" s="14" t="n"/>
      <c r="P82" s="14" t="n"/>
      <c r="Q82" s="16" t="n"/>
      <c r="R82" s="16" t="n"/>
      <c r="S82" s="8" t="n"/>
      <c r="U82" s="17">
        <f>IF(NOT(OR(A82&lt;&gt;"",B82&lt;&gt;"",C82&lt;&gt;"",D82&lt;&gt;"",F82&lt;&gt;"",G82&lt;&gt;"",H82&lt;&gt;"",I82&lt;&gt;"",J82&lt;&gt;"",K82&lt;&gt;"",L82&lt;&gt;"",M82&lt;&gt;"",O82&lt;&gt;"",P82&lt;&gt;"",Q82&lt;&gt;"",R82&lt;&gt;"",S82&lt;&gt;"")),"",IF(NOT(AND(OR(B82="",COUNTIF('2. Proyectos'!$A$5:$A$54,B82)&gt;0),OR(C82="",COUNTIF(Listas!$CM$2:$CM$112,C82)&gt;0),OR(D82="",AND(ISNUMBER(D82),D82&gt;0)),OR(F82="",COUNTIF(Listas!$AC$2:$AC$5,F82)&gt;0),OR(H82="",COUNTIF(Listas!$W$2:$W$6,H82)&gt;0),OR(I82="",COUNTIF(Listas!$Z$2:$Z$4,I82)&gt;0),OR(J82="",COUNTIF(Listas!$AF$2:$AF$3,J82)&gt;0),OR(K82="",AND(ISNUMBER(K82),K82&gt;=2018,K82&lt;=2025)),OR(L82="",AND(ISNUMBER(L82),L82&gt;=1,L82&lt;=12)),OR(M82="",COUNTIF(Listas!$H$2:$H$250,M82)&gt;0),OR(O82="",AND(ISNUMBER(O82),O82&gt;0)),OR(P82="",AND(ISNUMBER(P82),P82&gt;0)),OR(Q82="",AND(ISNUMBER(Q82),Q82&gt;=0)),OR(R82="",COUNTIF(Listas!$BC$2:$BC$3,R82)&gt;0))),"Dato inválido",IF(NOT(AND(A82&lt;&gt;"",B82&lt;&gt;"",F82&lt;&gt;"",G82&lt;&gt;"",H82&lt;&gt;"",I82&lt;&gt;"",J82&lt;&gt;"",K82&lt;&gt;"",L82&lt;&gt;"",M82&lt;&gt;"",O82&lt;&gt;"")),"Incompleta","OK")))</f>
        <v/>
      </c>
    </row>
    <row r="83">
      <c r="A83" s="6" t="n"/>
      <c r="B83" s="6" t="n"/>
      <c r="C83" s="6" t="n"/>
      <c r="D83" s="19" t="n"/>
      <c r="E83" s="15">
        <f>IF(D83="","",IF(D83&lt;1,"N1",IF(D83&lt;30,"N2",IF(D83&lt;57.5,"N3","N4"))))</f>
        <v/>
      </c>
      <c r="F83" s="6" t="n"/>
      <c r="G83" s="6" t="n"/>
      <c r="H83" s="6" t="n"/>
      <c r="I83" s="6" t="n"/>
      <c r="J83" s="6" t="n"/>
      <c r="K83" s="18" t="n"/>
      <c r="L83" s="18" t="n"/>
      <c r="M83" s="6" t="n"/>
      <c r="N83" s="15">
        <f>IFERROR(VLOOKUP(M83,Listas!$DK$2:$DL$250,2,FALSE),"")</f>
        <v/>
      </c>
      <c r="O83" s="19" t="n"/>
      <c r="P83" s="19" t="n"/>
      <c r="Q83" s="20" t="n"/>
      <c r="R83" s="20" t="n"/>
      <c r="S83" s="6" t="n"/>
      <c r="U83" s="17">
        <f>IF(NOT(OR(A83&lt;&gt;"",B83&lt;&gt;"",C83&lt;&gt;"",D83&lt;&gt;"",F83&lt;&gt;"",G83&lt;&gt;"",H83&lt;&gt;"",I83&lt;&gt;"",J83&lt;&gt;"",K83&lt;&gt;"",L83&lt;&gt;"",M83&lt;&gt;"",O83&lt;&gt;"",P83&lt;&gt;"",Q83&lt;&gt;"",R83&lt;&gt;"",S83&lt;&gt;"")),"",IF(NOT(AND(OR(B83="",COUNTIF('2. Proyectos'!$A$5:$A$54,B83)&gt;0),OR(C83="",COUNTIF(Listas!$CM$2:$CM$112,C83)&gt;0),OR(D83="",AND(ISNUMBER(D83),D83&gt;0)),OR(F83="",COUNTIF(Listas!$AC$2:$AC$5,F83)&gt;0),OR(H83="",COUNTIF(Listas!$W$2:$W$6,H83)&gt;0),OR(I83="",COUNTIF(Listas!$Z$2:$Z$4,I83)&gt;0),OR(J83="",COUNTIF(Listas!$AF$2:$AF$3,J83)&gt;0),OR(K83="",AND(ISNUMBER(K83),K83&gt;=2018,K83&lt;=2025)),OR(L83="",AND(ISNUMBER(L83),L83&gt;=1,L83&lt;=12)),OR(M83="",COUNTIF(Listas!$H$2:$H$250,M83)&gt;0),OR(O83="",AND(ISNUMBER(O83),O83&gt;0)),OR(P83="",AND(ISNUMBER(P83),P83&gt;0)),OR(Q83="",AND(ISNUMBER(Q83),Q83&gt;=0)),OR(R83="",COUNTIF(Listas!$BC$2:$BC$3,R83)&gt;0))),"Dato inválido",IF(NOT(AND(A83&lt;&gt;"",B83&lt;&gt;"",F83&lt;&gt;"",G83&lt;&gt;"",H83&lt;&gt;"",I83&lt;&gt;"",J83&lt;&gt;"",K83&lt;&gt;"",L83&lt;&gt;"",M83&lt;&gt;"",O83&lt;&gt;"")),"Incompleta","OK")))</f>
        <v/>
      </c>
    </row>
    <row r="84">
      <c r="A84" s="8" t="n"/>
      <c r="B84" s="8" t="n"/>
      <c r="C84" s="8" t="n"/>
      <c r="D84" s="14" t="n"/>
      <c r="E84" s="15">
        <f>IF(D84="","",IF(D84&lt;1,"N1",IF(D84&lt;30,"N2",IF(D84&lt;57.5,"N3","N4"))))</f>
        <v/>
      </c>
      <c r="F84" s="8" t="n"/>
      <c r="G84" s="8" t="n"/>
      <c r="H84" s="8" t="n"/>
      <c r="I84" s="8" t="n"/>
      <c r="J84" s="8" t="n"/>
      <c r="K84" s="13" t="n"/>
      <c r="L84" s="13" t="n"/>
      <c r="M84" s="8" t="n"/>
      <c r="N84" s="15">
        <f>IFERROR(VLOOKUP(M84,Listas!$DK$2:$DL$250,2,FALSE),"")</f>
        <v/>
      </c>
      <c r="O84" s="14" t="n"/>
      <c r="P84" s="14" t="n"/>
      <c r="Q84" s="16" t="n"/>
      <c r="R84" s="16" t="n"/>
      <c r="S84" s="8" t="n"/>
      <c r="U84" s="17">
        <f>IF(NOT(OR(A84&lt;&gt;"",B84&lt;&gt;"",C84&lt;&gt;"",D84&lt;&gt;"",F84&lt;&gt;"",G84&lt;&gt;"",H84&lt;&gt;"",I84&lt;&gt;"",J84&lt;&gt;"",K84&lt;&gt;"",L84&lt;&gt;"",M84&lt;&gt;"",O84&lt;&gt;"",P84&lt;&gt;"",Q84&lt;&gt;"",R84&lt;&gt;"",S84&lt;&gt;"")),"",IF(NOT(AND(OR(B84="",COUNTIF('2. Proyectos'!$A$5:$A$54,B84)&gt;0),OR(C84="",COUNTIF(Listas!$CM$2:$CM$112,C84)&gt;0),OR(D84="",AND(ISNUMBER(D84),D84&gt;0)),OR(F84="",COUNTIF(Listas!$AC$2:$AC$5,F84)&gt;0),OR(H84="",COUNTIF(Listas!$W$2:$W$6,H84)&gt;0),OR(I84="",COUNTIF(Listas!$Z$2:$Z$4,I84)&gt;0),OR(J84="",COUNTIF(Listas!$AF$2:$AF$3,J84)&gt;0),OR(K84="",AND(ISNUMBER(K84),K84&gt;=2018,K84&lt;=2025)),OR(L84="",AND(ISNUMBER(L84),L84&gt;=1,L84&lt;=12)),OR(M84="",COUNTIF(Listas!$H$2:$H$250,M84)&gt;0),OR(O84="",AND(ISNUMBER(O84),O84&gt;0)),OR(P84="",AND(ISNUMBER(P84),P84&gt;0)),OR(Q84="",AND(ISNUMBER(Q84),Q84&gt;=0)),OR(R84="",COUNTIF(Listas!$BC$2:$BC$3,R84)&gt;0))),"Dato inválido",IF(NOT(AND(A84&lt;&gt;"",B84&lt;&gt;"",F84&lt;&gt;"",G84&lt;&gt;"",H84&lt;&gt;"",I84&lt;&gt;"",J84&lt;&gt;"",K84&lt;&gt;"",L84&lt;&gt;"",M84&lt;&gt;"",O84&lt;&gt;"")),"Incompleta","OK")))</f>
        <v/>
      </c>
    </row>
    <row r="85">
      <c r="A85" s="6" t="n"/>
      <c r="B85" s="6" t="n"/>
      <c r="C85" s="6" t="n"/>
      <c r="D85" s="19" t="n"/>
      <c r="E85" s="15">
        <f>IF(D85="","",IF(D85&lt;1,"N1",IF(D85&lt;30,"N2",IF(D85&lt;57.5,"N3","N4"))))</f>
        <v/>
      </c>
      <c r="F85" s="6" t="n"/>
      <c r="G85" s="6" t="n"/>
      <c r="H85" s="6" t="n"/>
      <c r="I85" s="6" t="n"/>
      <c r="J85" s="6" t="n"/>
      <c r="K85" s="18" t="n"/>
      <c r="L85" s="18" t="n"/>
      <c r="M85" s="6" t="n"/>
      <c r="N85" s="15">
        <f>IFERROR(VLOOKUP(M85,Listas!$DK$2:$DL$250,2,FALSE),"")</f>
        <v/>
      </c>
      <c r="O85" s="19" t="n"/>
      <c r="P85" s="19" t="n"/>
      <c r="Q85" s="20" t="n"/>
      <c r="R85" s="20" t="n"/>
      <c r="S85" s="6" t="n"/>
      <c r="U85" s="17">
        <f>IF(NOT(OR(A85&lt;&gt;"",B85&lt;&gt;"",C85&lt;&gt;"",D85&lt;&gt;"",F85&lt;&gt;"",G85&lt;&gt;"",H85&lt;&gt;"",I85&lt;&gt;"",J85&lt;&gt;"",K85&lt;&gt;"",L85&lt;&gt;"",M85&lt;&gt;"",O85&lt;&gt;"",P85&lt;&gt;"",Q85&lt;&gt;"",R85&lt;&gt;"",S85&lt;&gt;"")),"",IF(NOT(AND(OR(B85="",COUNTIF('2. Proyectos'!$A$5:$A$54,B85)&gt;0),OR(C85="",COUNTIF(Listas!$CM$2:$CM$112,C85)&gt;0),OR(D85="",AND(ISNUMBER(D85),D85&gt;0)),OR(F85="",COUNTIF(Listas!$AC$2:$AC$5,F85)&gt;0),OR(H85="",COUNTIF(Listas!$W$2:$W$6,H85)&gt;0),OR(I85="",COUNTIF(Listas!$Z$2:$Z$4,I85)&gt;0),OR(J85="",COUNTIF(Listas!$AF$2:$AF$3,J85)&gt;0),OR(K85="",AND(ISNUMBER(K85),K85&gt;=2018,K85&lt;=2025)),OR(L85="",AND(ISNUMBER(L85),L85&gt;=1,L85&lt;=12)),OR(M85="",COUNTIF(Listas!$H$2:$H$250,M85)&gt;0),OR(O85="",AND(ISNUMBER(O85),O85&gt;0)),OR(P85="",AND(ISNUMBER(P85),P85&gt;0)),OR(Q85="",AND(ISNUMBER(Q85),Q85&gt;=0)),OR(R85="",COUNTIF(Listas!$BC$2:$BC$3,R85)&gt;0))),"Dato inválido",IF(NOT(AND(A85&lt;&gt;"",B85&lt;&gt;"",F85&lt;&gt;"",G85&lt;&gt;"",H85&lt;&gt;"",I85&lt;&gt;"",J85&lt;&gt;"",K85&lt;&gt;"",L85&lt;&gt;"",M85&lt;&gt;"",O85&lt;&gt;"")),"Incompleta","OK")))</f>
        <v/>
      </c>
    </row>
    <row r="86">
      <c r="A86" s="8" t="n"/>
      <c r="B86" s="8" t="n"/>
      <c r="C86" s="8" t="n"/>
      <c r="D86" s="14" t="n"/>
      <c r="E86" s="15">
        <f>IF(D86="","",IF(D86&lt;1,"N1",IF(D86&lt;30,"N2",IF(D86&lt;57.5,"N3","N4"))))</f>
        <v/>
      </c>
      <c r="F86" s="8" t="n"/>
      <c r="G86" s="8" t="n"/>
      <c r="H86" s="8" t="n"/>
      <c r="I86" s="8" t="n"/>
      <c r="J86" s="8" t="n"/>
      <c r="K86" s="13" t="n"/>
      <c r="L86" s="13" t="n"/>
      <c r="M86" s="8" t="n"/>
      <c r="N86" s="15">
        <f>IFERROR(VLOOKUP(M86,Listas!$DK$2:$DL$250,2,FALSE),"")</f>
        <v/>
      </c>
      <c r="O86" s="14" t="n"/>
      <c r="P86" s="14" t="n"/>
      <c r="Q86" s="16" t="n"/>
      <c r="R86" s="16" t="n"/>
      <c r="S86" s="8" t="n"/>
      <c r="U86" s="17">
        <f>IF(NOT(OR(A86&lt;&gt;"",B86&lt;&gt;"",C86&lt;&gt;"",D86&lt;&gt;"",F86&lt;&gt;"",G86&lt;&gt;"",H86&lt;&gt;"",I86&lt;&gt;"",J86&lt;&gt;"",K86&lt;&gt;"",L86&lt;&gt;"",M86&lt;&gt;"",O86&lt;&gt;"",P86&lt;&gt;"",Q86&lt;&gt;"",R86&lt;&gt;"",S86&lt;&gt;"")),"",IF(NOT(AND(OR(B86="",COUNTIF('2. Proyectos'!$A$5:$A$54,B86)&gt;0),OR(C86="",COUNTIF(Listas!$CM$2:$CM$112,C86)&gt;0),OR(D86="",AND(ISNUMBER(D86),D86&gt;0)),OR(F86="",COUNTIF(Listas!$AC$2:$AC$5,F86)&gt;0),OR(H86="",COUNTIF(Listas!$W$2:$W$6,H86)&gt;0),OR(I86="",COUNTIF(Listas!$Z$2:$Z$4,I86)&gt;0),OR(J86="",COUNTIF(Listas!$AF$2:$AF$3,J86)&gt;0),OR(K86="",AND(ISNUMBER(K86),K86&gt;=2018,K86&lt;=2025)),OR(L86="",AND(ISNUMBER(L86),L86&gt;=1,L86&lt;=12)),OR(M86="",COUNTIF(Listas!$H$2:$H$250,M86)&gt;0),OR(O86="",AND(ISNUMBER(O86),O86&gt;0)),OR(P86="",AND(ISNUMBER(P86),P86&gt;0)),OR(Q86="",AND(ISNUMBER(Q86),Q86&gt;=0)),OR(R86="",COUNTIF(Listas!$BC$2:$BC$3,R86)&gt;0))),"Dato inválido",IF(NOT(AND(A86&lt;&gt;"",B86&lt;&gt;"",F86&lt;&gt;"",G86&lt;&gt;"",H86&lt;&gt;"",I86&lt;&gt;"",J86&lt;&gt;"",K86&lt;&gt;"",L86&lt;&gt;"",M86&lt;&gt;"",O86&lt;&gt;"")),"Incompleta","OK")))</f>
        <v/>
      </c>
    </row>
    <row r="87">
      <c r="A87" s="6" t="n"/>
      <c r="B87" s="6" t="n"/>
      <c r="C87" s="6" t="n"/>
      <c r="D87" s="19" t="n"/>
      <c r="E87" s="15">
        <f>IF(D87="","",IF(D87&lt;1,"N1",IF(D87&lt;30,"N2",IF(D87&lt;57.5,"N3","N4"))))</f>
        <v/>
      </c>
      <c r="F87" s="6" t="n"/>
      <c r="G87" s="6" t="n"/>
      <c r="H87" s="6" t="n"/>
      <c r="I87" s="6" t="n"/>
      <c r="J87" s="6" t="n"/>
      <c r="K87" s="18" t="n"/>
      <c r="L87" s="18" t="n"/>
      <c r="M87" s="6" t="n"/>
      <c r="N87" s="15">
        <f>IFERROR(VLOOKUP(M87,Listas!$DK$2:$DL$250,2,FALSE),"")</f>
        <v/>
      </c>
      <c r="O87" s="19" t="n"/>
      <c r="P87" s="19" t="n"/>
      <c r="Q87" s="20" t="n"/>
      <c r="R87" s="20" t="n"/>
      <c r="S87" s="6" t="n"/>
      <c r="U87" s="17">
        <f>IF(NOT(OR(A87&lt;&gt;"",B87&lt;&gt;"",C87&lt;&gt;"",D87&lt;&gt;"",F87&lt;&gt;"",G87&lt;&gt;"",H87&lt;&gt;"",I87&lt;&gt;"",J87&lt;&gt;"",K87&lt;&gt;"",L87&lt;&gt;"",M87&lt;&gt;"",O87&lt;&gt;"",P87&lt;&gt;"",Q87&lt;&gt;"",R87&lt;&gt;"",S87&lt;&gt;"")),"",IF(NOT(AND(OR(B87="",COUNTIF('2. Proyectos'!$A$5:$A$54,B87)&gt;0),OR(C87="",COUNTIF(Listas!$CM$2:$CM$112,C87)&gt;0),OR(D87="",AND(ISNUMBER(D87),D87&gt;0)),OR(F87="",COUNTIF(Listas!$AC$2:$AC$5,F87)&gt;0),OR(H87="",COUNTIF(Listas!$W$2:$W$6,H87)&gt;0),OR(I87="",COUNTIF(Listas!$Z$2:$Z$4,I87)&gt;0),OR(J87="",COUNTIF(Listas!$AF$2:$AF$3,J87)&gt;0),OR(K87="",AND(ISNUMBER(K87),K87&gt;=2018,K87&lt;=2025)),OR(L87="",AND(ISNUMBER(L87),L87&gt;=1,L87&lt;=12)),OR(M87="",COUNTIF(Listas!$H$2:$H$250,M87)&gt;0),OR(O87="",AND(ISNUMBER(O87),O87&gt;0)),OR(P87="",AND(ISNUMBER(P87),P87&gt;0)),OR(Q87="",AND(ISNUMBER(Q87),Q87&gt;=0)),OR(R87="",COUNTIF(Listas!$BC$2:$BC$3,R87)&gt;0))),"Dato inválido",IF(NOT(AND(A87&lt;&gt;"",B87&lt;&gt;"",F87&lt;&gt;"",G87&lt;&gt;"",H87&lt;&gt;"",I87&lt;&gt;"",J87&lt;&gt;"",K87&lt;&gt;"",L87&lt;&gt;"",M87&lt;&gt;"",O87&lt;&gt;"")),"Incompleta","OK")))</f>
        <v/>
      </c>
    </row>
    <row r="88">
      <c r="A88" s="8" t="n"/>
      <c r="B88" s="8" t="n"/>
      <c r="C88" s="8" t="n"/>
      <c r="D88" s="14" t="n"/>
      <c r="E88" s="15">
        <f>IF(D88="","",IF(D88&lt;1,"N1",IF(D88&lt;30,"N2",IF(D88&lt;57.5,"N3","N4"))))</f>
        <v/>
      </c>
      <c r="F88" s="8" t="n"/>
      <c r="G88" s="8" t="n"/>
      <c r="H88" s="8" t="n"/>
      <c r="I88" s="8" t="n"/>
      <c r="J88" s="8" t="n"/>
      <c r="K88" s="13" t="n"/>
      <c r="L88" s="13" t="n"/>
      <c r="M88" s="8" t="n"/>
      <c r="N88" s="15">
        <f>IFERROR(VLOOKUP(M88,Listas!$DK$2:$DL$250,2,FALSE),"")</f>
        <v/>
      </c>
      <c r="O88" s="14" t="n"/>
      <c r="P88" s="14" t="n"/>
      <c r="Q88" s="16" t="n"/>
      <c r="R88" s="16" t="n"/>
      <c r="S88" s="8" t="n"/>
      <c r="U88" s="17">
        <f>IF(NOT(OR(A88&lt;&gt;"",B88&lt;&gt;"",C88&lt;&gt;"",D88&lt;&gt;"",F88&lt;&gt;"",G88&lt;&gt;"",H88&lt;&gt;"",I88&lt;&gt;"",J88&lt;&gt;"",K88&lt;&gt;"",L88&lt;&gt;"",M88&lt;&gt;"",O88&lt;&gt;"",P88&lt;&gt;"",Q88&lt;&gt;"",R88&lt;&gt;"",S88&lt;&gt;"")),"",IF(NOT(AND(OR(B88="",COUNTIF('2. Proyectos'!$A$5:$A$54,B88)&gt;0),OR(C88="",COUNTIF(Listas!$CM$2:$CM$112,C88)&gt;0),OR(D88="",AND(ISNUMBER(D88),D88&gt;0)),OR(F88="",COUNTIF(Listas!$AC$2:$AC$5,F88)&gt;0),OR(H88="",COUNTIF(Listas!$W$2:$W$6,H88)&gt;0),OR(I88="",COUNTIF(Listas!$Z$2:$Z$4,I88)&gt;0),OR(J88="",COUNTIF(Listas!$AF$2:$AF$3,J88)&gt;0),OR(K88="",AND(ISNUMBER(K88),K88&gt;=2018,K88&lt;=2025)),OR(L88="",AND(ISNUMBER(L88),L88&gt;=1,L88&lt;=12)),OR(M88="",COUNTIF(Listas!$H$2:$H$250,M88)&gt;0),OR(O88="",AND(ISNUMBER(O88),O88&gt;0)),OR(P88="",AND(ISNUMBER(P88),P88&gt;0)),OR(Q88="",AND(ISNUMBER(Q88),Q88&gt;=0)),OR(R88="",COUNTIF(Listas!$BC$2:$BC$3,R88)&gt;0))),"Dato inválido",IF(NOT(AND(A88&lt;&gt;"",B88&lt;&gt;"",F88&lt;&gt;"",G88&lt;&gt;"",H88&lt;&gt;"",I88&lt;&gt;"",J88&lt;&gt;"",K88&lt;&gt;"",L88&lt;&gt;"",M88&lt;&gt;"",O88&lt;&gt;"")),"Incompleta","OK")))</f>
        <v/>
      </c>
    </row>
    <row r="89">
      <c r="A89" s="6" t="n"/>
      <c r="B89" s="6" t="n"/>
      <c r="C89" s="6" t="n"/>
      <c r="D89" s="19" t="n"/>
      <c r="E89" s="15">
        <f>IF(D89="","",IF(D89&lt;1,"N1",IF(D89&lt;30,"N2",IF(D89&lt;57.5,"N3","N4"))))</f>
        <v/>
      </c>
      <c r="F89" s="6" t="n"/>
      <c r="G89" s="6" t="n"/>
      <c r="H89" s="6" t="n"/>
      <c r="I89" s="6" t="n"/>
      <c r="J89" s="6" t="n"/>
      <c r="K89" s="18" t="n"/>
      <c r="L89" s="18" t="n"/>
      <c r="M89" s="6" t="n"/>
      <c r="N89" s="15">
        <f>IFERROR(VLOOKUP(M89,Listas!$DK$2:$DL$250,2,FALSE),"")</f>
        <v/>
      </c>
      <c r="O89" s="19" t="n"/>
      <c r="P89" s="19" t="n"/>
      <c r="Q89" s="20" t="n"/>
      <c r="R89" s="20" t="n"/>
      <c r="S89" s="6" t="n"/>
      <c r="U89" s="17">
        <f>IF(NOT(OR(A89&lt;&gt;"",B89&lt;&gt;"",C89&lt;&gt;"",D89&lt;&gt;"",F89&lt;&gt;"",G89&lt;&gt;"",H89&lt;&gt;"",I89&lt;&gt;"",J89&lt;&gt;"",K89&lt;&gt;"",L89&lt;&gt;"",M89&lt;&gt;"",O89&lt;&gt;"",P89&lt;&gt;"",Q89&lt;&gt;"",R89&lt;&gt;"",S89&lt;&gt;"")),"",IF(NOT(AND(OR(B89="",COUNTIF('2. Proyectos'!$A$5:$A$54,B89)&gt;0),OR(C89="",COUNTIF(Listas!$CM$2:$CM$112,C89)&gt;0),OR(D89="",AND(ISNUMBER(D89),D89&gt;0)),OR(F89="",COUNTIF(Listas!$AC$2:$AC$5,F89)&gt;0),OR(H89="",COUNTIF(Listas!$W$2:$W$6,H89)&gt;0),OR(I89="",COUNTIF(Listas!$Z$2:$Z$4,I89)&gt;0),OR(J89="",COUNTIF(Listas!$AF$2:$AF$3,J89)&gt;0),OR(K89="",AND(ISNUMBER(K89),K89&gt;=2018,K89&lt;=2025)),OR(L89="",AND(ISNUMBER(L89),L89&gt;=1,L89&lt;=12)),OR(M89="",COUNTIF(Listas!$H$2:$H$250,M89)&gt;0),OR(O89="",AND(ISNUMBER(O89),O89&gt;0)),OR(P89="",AND(ISNUMBER(P89),P89&gt;0)),OR(Q89="",AND(ISNUMBER(Q89),Q89&gt;=0)),OR(R89="",COUNTIF(Listas!$BC$2:$BC$3,R89)&gt;0))),"Dato inválido",IF(NOT(AND(A89&lt;&gt;"",B89&lt;&gt;"",F89&lt;&gt;"",G89&lt;&gt;"",H89&lt;&gt;"",I89&lt;&gt;"",J89&lt;&gt;"",K89&lt;&gt;"",L89&lt;&gt;"",M89&lt;&gt;"",O89&lt;&gt;"")),"Incompleta","OK")))</f>
        <v/>
      </c>
    </row>
    <row r="90">
      <c r="A90" s="8" t="n"/>
      <c r="B90" s="8" t="n"/>
      <c r="C90" s="8" t="n"/>
      <c r="D90" s="14" t="n"/>
      <c r="E90" s="15">
        <f>IF(D90="","",IF(D90&lt;1,"N1",IF(D90&lt;30,"N2",IF(D90&lt;57.5,"N3","N4"))))</f>
        <v/>
      </c>
      <c r="F90" s="8" t="n"/>
      <c r="G90" s="8" t="n"/>
      <c r="H90" s="8" t="n"/>
      <c r="I90" s="8" t="n"/>
      <c r="J90" s="8" t="n"/>
      <c r="K90" s="13" t="n"/>
      <c r="L90" s="13" t="n"/>
      <c r="M90" s="8" t="n"/>
      <c r="N90" s="15">
        <f>IFERROR(VLOOKUP(M90,Listas!$DK$2:$DL$250,2,FALSE),"")</f>
        <v/>
      </c>
      <c r="O90" s="14" t="n"/>
      <c r="P90" s="14" t="n"/>
      <c r="Q90" s="16" t="n"/>
      <c r="R90" s="16" t="n"/>
      <c r="S90" s="8" t="n"/>
      <c r="U90" s="17">
        <f>IF(NOT(OR(A90&lt;&gt;"",B90&lt;&gt;"",C90&lt;&gt;"",D90&lt;&gt;"",F90&lt;&gt;"",G90&lt;&gt;"",H90&lt;&gt;"",I90&lt;&gt;"",J90&lt;&gt;"",K90&lt;&gt;"",L90&lt;&gt;"",M90&lt;&gt;"",O90&lt;&gt;"",P90&lt;&gt;"",Q90&lt;&gt;"",R90&lt;&gt;"",S90&lt;&gt;"")),"",IF(NOT(AND(OR(B90="",COUNTIF('2. Proyectos'!$A$5:$A$54,B90)&gt;0),OR(C90="",COUNTIF(Listas!$CM$2:$CM$112,C90)&gt;0),OR(D90="",AND(ISNUMBER(D90),D90&gt;0)),OR(F90="",COUNTIF(Listas!$AC$2:$AC$5,F90)&gt;0),OR(H90="",COUNTIF(Listas!$W$2:$W$6,H90)&gt;0),OR(I90="",COUNTIF(Listas!$Z$2:$Z$4,I90)&gt;0),OR(J90="",COUNTIF(Listas!$AF$2:$AF$3,J90)&gt;0),OR(K90="",AND(ISNUMBER(K90),K90&gt;=2018,K90&lt;=2025)),OR(L90="",AND(ISNUMBER(L90),L90&gt;=1,L90&lt;=12)),OR(M90="",COUNTIF(Listas!$H$2:$H$250,M90)&gt;0),OR(O90="",AND(ISNUMBER(O90),O90&gt;0)),OR(P90="",AND(ISNUMBER(P90),P90&gt;0)),OR(Q90="",AND(ISNUMBER(Q90),Q90&gt;=0)),OR(R90="",COUNTIF(Listas!$BC$2:$BC$3,R90)&gt;0))),"Dato inválido",IF(NOT(AND(A90&lt;&gt;"",B90&lt;&gt;"",F90&lt;&gt;"",G90&lt;&gt;"",H90&lt;&gt;"",I90&lt;&gt;"",J90&lt;&gt;"",K90&lt;&gt;"",L90&lt;&gt;"",M90&lt;&gt;"",O90&lt;&gt;"")),"Incompleta","OK")))</f>
        <v/>
      </c>
    </row>
    <row r="91">
      <c r="A91" s="6" t="n"/>
      <c r="B91" s="6" t="n"/>
      <c r="C91" s="6" t="n"/>
      <c r="D91" s="19" t="n"/>
      <c r="E91" s="15">
        <f>IF(D91="","",IF(D91&lt;1,"N1",IF(D91&lt;30,"N2",IF(D91&lt;57.5,"N3","N4"))))</f>
        <v/>
      </c>
      <c r="F91" s="6" t="n"/>
      <c r="G91" s="6" t="n"/>
      <c r="H91" s="6" t="n"/>
      <c r="I91" s="6" t="n"/>
      <c r="J91" s="6" t="n"/>
      <c r="K91" s="18" t="n"/>
      <c r="L91" s="18" t="n"/>
      <c r="M91" s="6" t="n"/>
      <c r="N91" s="15">
        <f>IFERROR(VLOOKUP(M91,Listas!$DK$2:$DL$250,2,FALSE),"")</f>
        <v/>
      </c>
      <c r="O91" s="19" t="n"/>
      <c r="P91" s="19" t="n"/>
      <c r="Q91" s="20" t="n"/>
      <c r="R91" s="20" t="n"/>
      <c r="S91" s="6" t="n"/>
      <c r="U91" s="17">
        <f>IF(NOT(OR(A91&lt;&gt;"",B91&lt;&gt;"",C91&lt;&gt;"",D91&lt;&gt;"",F91&lt;&gt;"",G91&lt;&gt;"",H91&lt;&gt;"",I91&lt;&gt;"",J91&lt;&gt;"",K91&lt;&gt;"",L91&lt;&gt;"",M91&lt;&gt;"",O91&lt;&gt;"",P91&lt;&gt;"",Q91&lt;&gt;"",R91&lt;&gt;"",S91&lt;&gt;"")),"",IF(NOT(AND(OR(B91="",COUNTIF('2. Proyectos'!$A$5:$A$54,B91)&gt;0),OR(C91="",COUNTIF(Listas!$CM$2:$CM$112,C91)&gt;0),OR(D91="",AND(ISNUMBER(D91),D91&gt;0)),OR(F91="",COUNTIF(Listas!$AC$2:$AC$5,F91)&gt;0),OR(H91="",COUNTIF(Listas!$W$2:$W$6,H91)&gt;0),OR(I91="",COUNTIF(Listas!$Z$2:$Z$4,I91)&gt;0),OR(J91="",COUNTIF(Listas!$AF$2:$AF$3,J91)&gt;0),OR(K91="",AND(ISNUMBER(K91),K91&gt;=2018,K91&lt;=2025)),OR(L91="",AND(ISNUMBER(L91),L91&gt;=1,L91&lt;=12)),OR(M91="",COUNTIF(Listas!$H$2:$H$250,M91)&gt;0),OR(O91="",AND(ISNUMBER(O91),O91&gt;0)),OR(P91="",AND(ISNUMBER(P91),P91&gt;0)),OR(Q91="",AND(ISNUMBER(Q91),Q91&gt;=0)),OR(R91="",COUNTIF(Listas!$BC$2:$BC$3,R91)&gt;0))),"Dato inválido",IF(NOT(AND(A91&lt;&gt;"",B91&lt;&gt;"",F91&lt;&gt;"",G91&lt;&gt;"",H91&lt;&gt;"",I91&lt;&gt;"",J91&lt;&gt;"",K91&lt;&gt;"",L91&lt;&gt;"",M91&lt;&gt;"",O91&lt;&gt;"")),"Incompleta","OK")))</f>
        <v/>
      </c>
    </row>
    <row r="92">
      <c r="A92" s="8" t="n"/>
      <c r="B92" s="8" t="n"/>
      <c r="C92" s="8" t="n"/>
      <c r="D92" s="14" t="n"/>
      <c r="E92" s="15">
        <f>IF(D92="","",IF(D92&lt;1,"N1",IF(D92&lt;30,"N2",IF(D92&lt;57.5,"N3","N4"))))</f>
        <v/>
      </c>
      <c r="F92" s="8" t="n"/>
      <c r="G92" s="8" t="n"/>
      <c r="H92" s="8" t="n"/>
      <c r="I92" s="8" t="n"/>
      <c r="J92" s="8" t="n"/>
      <c r="K92" s="13" t="n"/>
      <c r="L92" s="13" t="n"/>
      <c r="M92" s="8" t="n"/>
      <c r="N92" s="15">
        <f>IFERROR(VLOOKUP(M92,Listas!$DK$2:$DL$250,2,FALSE),"")</f>
        <v/>
      </c>
      <c r="O92" s="14" t="n"/>
      <c r="P92" s="14" t="n"/>
      <c r="Q92" s="16" t="n"/>
      <c r="R92" s="16" t="n"/>
      <c r="S92" s="8" t="n"/>
      <c r="U92" s="17">
        <f>IF(NOT(OR(A92&lt;&gt;"",B92&lt;&gt;"",C92&lt;&gt;"",D92&lt;&gt;"",F92&lt;&gt;"",G92&lt;&gt;"",H92&lt;&gt;"",I92&lt;&gt;"",J92&lt;&gt;"",K92&lt;&gt;"",L92&lt;&gt;"",M92&lt;&gt;"",O92&lt;&gt;"",P92&lt;&gt;"",Q92&lt;&gt;"",R92&lt;&gt;"",S92&lt;&gt;"")),"",IF(NOT(AND(OR(B92="",COUNTIF('2. Proyectos'!$A$5:$A$54,B92)&gt;0),OR(C92="",COUNTIF(Listas!$CM$2:$CM$112,C92)&gt;0),OR(D92="",AND(ISNUMBER(D92),D92&gt;0)),OR(F92="",COUNTIF(Listas!$AC$2:$AC$5,F92)&gt;0),OR(H92="",COUNTIF(Listas!$W$2:$W$6,H92)&gt;0),OR(I92="",COUNTIF(Listas!$Z$2:$Z$4,I92)&gt;0),OR(J92="",COUNTIF(Listas!$AF$2:$AF$3,J92)&gt;0),OR(K92="",AND(ISNUMBER(K92),K92&gt;=2018,K92&lt;=2025)),OR(L92="",AND(ISNUMBER(L92),L92&gt;=1,L92&lt;=12)),OR(M92="",COUNTIF(Listas!$H$2:$H$250,M92)&gt;0),OR(O92="",AND(ISNUMBER(O92),O92&gt;0)),OR(P92="",AND(ISNUMBER(P92),P92&gt;0)),OR(Q92="",AND(ISNUMBER(Q92),Q92&gt;=0)),OR(R92="",COUNTIF(Listas!$BC$2:$BC$3,R92)&gt;0))),"Dato inválido",IF(NOT(AND(A92&lt;&gt;"",B92&lt;&gt;"",F92&lt;&gt;"",G92&lt;&gt;"",H92&lt;&gt;"",I92&lt;&gt;"",J92&lt;&gt;"",K92&lt;&gt;"",L92&lt;&gt;"",M92&lt;&gt;"",O92&lt;&gt;"")),"Incompleta","OK")))</f>
        <v/>
      </c>
    </row>
    <row r="93">
      <c r="A93" s="6" t="n"/>
      <c r="B93" s="6" t="n"/>
      <c r="C93" s="6" t="n"/>
      <c r="D93" s="19" t="n"/>
      <c r="E93" s="15">
        <f>IF(D93="","",IF(D93&lt;1,"N1",IF(D93&lt;30,"N2",IF(D93&lt;57.5,"N3","N4"))))</f>
        <v/>
      </c>
      <c r="F93" s="6" t="n"/>
      <c r="G93" s="6" t="n"/>
      <c r="H93" s="6" t="n"/>
      <c r="I93" s="6" t="n"/>
      <c r="J93" s="6" t="n"/>
      <c r="K93" s="18" t="n"/>
      <c r="L93" s="18" t="n"/>
      <c r="M93" s="6" t="n"/>
      <c r="N93" s="15">
        <f>IFERROR(VLOOKUP(M93,Listas!$DK$2:$DL$250,2,FALSE),"")</f>
        <v/>
      </c>
      <c r="O93" s="19" t="n"/>
      <c r="P93" s="19" t="n"/>
      <c r="Q93" s="20" t="n"/>
      <c r="R93" s="20" t="n"/>
      <c r="S93" s="6" t="n"/>
      <c r="U93" s="17">
        <f>IF(NOT(OR(A93&lt;&gt;"",B93&lt;&gt;"",C93&lt;&gt;"",D93&lt;&gt;"",F93&lt;&gt;"",G93&lt;&gt;"",H93&lt;&gt;"",I93&lt;&gt;"",J93&lt;&gt;"",K93&lt;&gt;"",L93&lt;&gt;"",M93&lt;&gt;"",O93&lt;&gt;"",P93&lt;&gt;"",Q93&lt;&gt;"",R93&lt;&gt;"",S93&lt;&gt;"")),"",IF(NOT(AND(OR(B93="",COUNTIF('2. Proyectos'!$A$5:$A$54,B93)&gt;0),OR(C93="",COUNTIF(Listas!$CM$2:$CM$112,C93)&gt;0),OR(D93="",AND(ISNUMBER(D93),D93&gt;0)),OR(F93="",COUNTIF(Listas!$AC$2:$AC$5,F93)&gt;0),OR(H93="",COUNTIF(Listas!$W$2:$W$6,H93)&gt;0),OR(I93="",COUNTIF(Listas!$Z$2:$Z$4,I93)&gt;0),OR(J93="",COUNTIF(Listas!$AF$2:$AF$3,J93)&gt;0),OR(K93="",AND(ISNUMBER(K93),K93&gt;=2018,K93&lt;=2025)),OR(L93="",AND(ISNUMBER(L93),L93&gt;=1,L93&lt;=12)),OR(M93="",COUNTIF(Listas!$H$2:$H$250,M93)&gt;0),OR(O93="",AND(ISNUMBER(O93),O93&gt;0)),OR(P93="",AND(ISNUMBER(P93),P93&gt;0)),OR(Q93="",AND(ISNUMBER(Q93),Q93&gt;=0)),OR(R93="",COUNTIF(Listas!$BC$2:$BC$3,R93)&gt;0))),"Dato inválido",IF(NOT(AND(A93&lt;&gt;"",B93&lt;&gt;"",F93&lt;&gt;"",G93&lt;&gt;"",H93&lt;&gt;"",I93&lt;&gt;"",J93&lt;&gt;"",K93&lt;&gt;"",L93&lt;&gt;"",M93&lt;&gt;"",O93&lt;&gt;"")),"Incompleta","OK")))</f>
        <v/>
      </c>
    </row>
    <row r="94">
      <c r="A94" s="8" t="n"/>
      <c r="B94" s="8" t="n"/>
      <c r="C94" s="8" t="n"/>
      <c r="D94" s="14" t="n"/>
      <c r="E94" s="15">
        <f>IF(D94="","",IF(D94&lt;1,"N1",IF(D94&lt;30,"N2",IF(D94&lt;57.5,"N3","N4"))))</f>
        <v/>
      </c>
      <c r="F94" s="8" t="n"/>
      <c r="G94" s="8" t="n"/>
      <c r="H94" s="8" t="n"/>
      <c r="I94" s="8" t="n"/>
      <c r="J94" s="8" t="n"/>
      <c r="K94" s="13" t="n"/>
      <c r="L94" s="13" t="n"/>
      <c r="M94" s="8" t="n"/>
      <c r="N94" s="15">
        <f>IFERROR(VLOOKUP(M94,Listas!$DK$2:$DL$250,2,FALSE),"")</f>
        <v/>
      </c>
      <c r="O94" s="14" t="n"/>
      <c r="P94" s="14" t="n"/>
      <c r="Q94" s="16" t="n"/>
      <c r="R94" s="16" t="n"/>
      <c r="S94" s="8" t="n"/>
      <c r="U94" s="17">
        <f>IF(NOT(OR(A94&lt;&gt;"",B94&lt;&gt;"",C94&lt;&gt;"",D94&lt;&gt;"",F94&lt;&gt;"",G94&lt;&gt;"",H94&lt;&gt;"",I94&lt;&gt;"",J94&lt;&gt;"",K94&lt;&gt;"",L94&lt;&gt;"",M94&lt;&gt;"",O94&lt;&gt;"",P94&lt;&gt;"",Q94&lt;&gt;"",R94&lt;&gt;"",S94&lt;&gt;"")),"",IF(NOT(AND(OR(B94="",COUNTIF('2. Proyectos'!$A$5:$A$54,B94)&gt;0),OR(C94="",COUNTIF(Listas!$CM$2:$CM$112,C94)&gt;0),OR(D94="",AND(ISNUMBER(D94),D94&gt;0)),OR(F94="",COUNTIF(Listas!$AC$2:$AC$5,F94)&gt;0),OR(H94="",COUNTIF(Listas!$W$2:$W$6,H94)&gt;0),OR(I94="",COUNTIF(Listas!$Z$2:$Z$4,I94)&gt;0),OR(J94="",COUNTIF(Listas!$AF$2:$AF$3,J94)&gt;0),OR(K94="",AND(ISNUMBER(K94),K94&gt;=2018,K94&lt;=2025)),OR(L94="",AND(ISNUMBER(L94),L94&gt;=1,L94&lt;=12)),OR(M94="",COUNTIF(Listas!$H$2:$H$250,M94)&gt;0),OR(O94="",AND(ISNUMBER(O94),O94&gt;0)),OR(P94="",AND(ISNUMBER(P94),P94&gt;0)),OR(Q94="",AND(ISNUMBER(Q94),Q94&gt;=0)),OR(R94="",COUNTIF(Listas!$BC$2:$BC$3,R94)&gt;0))),"Dato inválido",IF(NOT(AND(A94&lt;&gt;"",B94&lt;&gt;"",F94&lt;&gt;"",G94&lt;&gt;"",H94&lt;&gt;"",I94&lt;&gt;"",J94&lt;&gt;"",K94&lt;&gt;"",L94&lt;&gt;"",M94&lt;&gt;"",O94&lt;&gt;"")),"Incompleta","OK")))</f>
        <v/>
      </c>
    </row>
    <row r="95">
      <c r="A95" s="6" t="n"/>
      <c r="B95" s="6" t="n"/>
      <c r="C95" s="6" t="n"/>
      <c r="D95" s="19" t="n"/>
      <c r="E95" s="15">
        <f>IF(D95="","",IF(D95&lt;1,"N1",IF(D95&lt;30,"N2",IF(D95&lt;57.5,"N3","N4"))))</f>
        <v/>
      </c>
      <c r="F95" s="6" t="n"/>
      <c r="G95" s="6" t="n"/>
      <c r="H95" s="6" t="n"/>
      <c r="I95" s="6" t="n"/>
      <c r="J95" s="6" t="n"/>
      <c r="K95" s="18" t="n"/>
      <c r="L95" s="18" t="n"/>
      <c r="M95" s="6" t="n"/>
      <c r="N95" s="15">
        <f>IFERROR(VLOOKUP(M95,Listas!$DK$2:$DL$250,2,FALSE),"")</f>
        <v/>
      </c>
      <c r="O95" s="19" t="n"/>
      <c r="P95" s="19" t="n"/>
      <c r="Q95" s="20" t="n"/>
      <c r="R95" s="20" t="n"/>
      <c r="S95" s="6" t="n"/>
      <c r="U95" s="17">
        <f>IF(NOT(OR(A95&lt;&gt;"",B95&lt;&gt;"",C95&lt;&gt;"",D95&lt;&gt;"",F95&lt;&gt;"",G95&lt;&gt;"",H95&lt;&gt;"",I95&lt;&gt;"",J95&lt;&gt;"",K95&lt;&gt;"",L95&lt;&gt;"",M95&lt;&gt;"",O95&lt;&gt;"",P95&lt;&gt;"",Q95&lt;&gt;"",R95&lt;&gt;"",S95&lt;&gt;"")),"",IF(NOT(AND(OR(B95="",COUNTIF('2. Proyectos'!$A$5:$A$54,B95)&gt;0),OR(C95="",COUNTIF(Listas!$CM$2:$CM$112,C95)&gt;0),OR(D95="",AND(ISNUMBER(D95),D95&gt;0)),OR(F95="",COUNTIF(Listas!$AC$2:$AC$5,F95)&gt;0),OR(H95="",COUNTIF(Listas!$W$2:$W$6,H95)&gt;0),OR(I95="",COUNTIF(Listas!$Z$2:$Z$4,I95)&gt;0),OR(J95="",COUNTIF(Listas!$AF$2:$AF$3,J95)&gt;0),OR(K95="",AND(ISNUMBER(K95),K95&gt;=2018,K95&lt;=2025)),OR(L95="",AND(ISNUMBER(L95),L95&gt;=1,L95&lt;=12)),OR(M95="",COUNTIF(Listas!$H$2:$H$250,M95)&gt;0),OR(O95="",AND(ISNUMBER(O95),O95&gt;0)),OR(P95="",AND(ISNUMBER(P95),P95&gt;0)),OR(Q95="",AND(ISNUMBER(Q95),Q95&gt;=0)),OR(R95="",COUNTIF(Listas!$BC$2:$BC$3,R95)&gt;0))),"Dato inválido",IF(NOT(AND(A95&lt;&gt;"",B95&lt;&gt;"",F95&lt;&gt;"",G95&lt;&gt;"",H95&lt;&gt;"",I95&lt;&gt;"",J95&lt;&gt;"",K95&lt;&gt;"",L95&lt;&gt;"",M95&lt;&gt;"",O95&lt;&gt;"")),"Incompleta","OK")))</f>
        <v/>
      </c>
    </row>
    <row r="96">
      <c r="A96" s="8" t="n"/>
      <c r="B96" s="8" t="n"/>
      <c r="C96" s="8" t="n"/>
      <c r="D96" s="14" t="n"/>
      <c r="E96" s="15">
        <f>IF(D96="","",IF(D96&lt;1,"N1",IF(D96&lt;30,"N2",IF(D96&lt;57.5,"N3","N4"))))</f>
        <v/>
      </c>
      <c r="F96" s="8" t="n"/>
      <c r="G96" s="8" t="n"/>
      <c r="H96" s="8" t="n"/>
      <c r="I96" s="8" t="n"/>
      <c r="J96" s="8" t="n"/>
      <c r="K96" s="13" t="n"/>
      <c r="L96" s="13" t="n"/>
      <c r="M96" s="8" t="n"/>
      <c r="N96" s="15">
        <f>IFERROR(VLOOKUP(M96,Listas!$DK$2:$DL$250,2,FALSE),"")</f>
        <v/>
      </c>
      <c r="O96" s="14" t="n"/>
      <c r="P96" s="14" t="n"/>
      <c r="Q96" s="16" t="n"/>
      <c r="R96" s="16" t="n"/>
      <c r="S96" s="8" t="n"/>
      <c r="U96" s="17">
        <f>IF(NOT(OR(A96&lt;&gt;"",B96&lt;&gt;"",C96&lt;&gt;"",D96&lt;&gt;"",F96&lt;&gt;"",G96&lt;&gt;"",H96&lt;&gt;"",I96&lt;&gt;"",J96&lt;&gt;"",K96&lt;&gt;"",L96&lt;&gt;"",M96&lt;&gt;"",O96&lt;&gt;"",P96&lt;&gt;"",Q96&lt;&gt;"",R96&lt;&gt;"",S96&lt;&gt;"")),"",IF(NOT(AND(OR(B96="",COUNTIF('2. Proyectos'!$A$5:$A$54,B96)&gt;0),OR(C96="",COUNTIF(Listas!$CM$2:$CM$112,C96)&gt;0),OR(D96="",AND(ISNUMBER(D96),D96&gt;0)),OR(F96="",COUNTIF(Listas!$AC$2:$AC$5,F96)&gt;0),OR(H96="",COUNTIF(Listas!$W$2:$W$6,H96)&gt;0),OR(I96="",COUNTIF(Listas!$Z$2:$Z$4,I96)&gt;0),OR(J96="",COUNTIF(Listas!$AF$2:$AF$3,J96)&gt;0),OR(K96="",AND(ISNUMBER(K96),K96&gt;=2018,K96&lt;=2025)),OR(L96="",AND(ISNUMBER(L96),L96&gt;=1,L96&lt;=12)),OR(M96="",COUNTIF(Listas!$H$2:$H$250,M96)&gt;0),OR(O96="",AND(ISNUMBER(O96),O96&gt;0)),OR(P96="",AND(ISNUMBER(P96),P96&gt;0)),OR(Q96="",AND(ISNUMBER(Q96),Q96&gt;=0)),OR(R96="",COUNTIF(Listas!$BC$2:$BC$3,R96)&gt;0))),"Dato inválido",IF(NOT(AND(A96&lt;&gt;"",B96&lt;&gt;"",F96&lt;&gt;"",G96&lt;&gt;"",H96&lt;&gt;"",I96&lt;&gt;"",J96&lt;&gt;"",K96&lt;&gt;"",L96&lt;&gt;"",M96&lt;&gt;"",O96&lt;&gt;"")),"Incompleta","OK")))</f>
        <v/>
      </c>
    </row>
    <row r="97">
      <c r="A97" s="6" t="n"/>
      <c r="B97" s="6" t="n"/>
      <c r="C97" s="6" t="n"/>
      <c r="D97" s="19" t="n"/>
      <c r="E97" s="15">
        <f>IF(D97="","",IF(D97&lt;1,"N1",IF(D97&lt;30,"N2",IF(D97&lt;57.5,"N3","N4"))))</f>
        <v/>
      </c>
      <c r="F97" s="6" t="n"/>
      <c r="G97" s="6" t="n"/>
      <c r="H97" s="6" t="n"/>
      <c r="I97" s="6" t="n"/>
      <c r="J97" s="6" t="n"/>
      <c r="K97" s="18" t="n"/>
      <c r="L97" s="18" t="n"/>
      <c r="M97" s="6" t="n"/>
      <c r="N97" s="15">
        <f>IFERROR(VLOOKUP(M97,Listas!$DK$2:$DL$250,2,FALSE),"")</f>
        <v/>
      </c>
      <c r="O97" s="19" t="n"/>
      <c r="P97" s="19" t="n"/>
      <c r="Q97" s="20" t="n"/>
      <c r="R97" s="20" t="n"/>
      <c r="S97" s="6" t="n"/>
      <c r="U97" s="17">
        <f>IF(NOT(OR(A97&lt;&gt;"",B97&lt;&gt;"",C97&lt;&gt;"",D97&lt;&gt;"",F97&lt;&gt;"",G97&lt;&gt;"",H97&lt;&gt;"",I97&lt;&gt;"",J97&lt;&gt;"",K97&lt;&gt;"",L97&lt;&gt;"",M97&lt;&gt;"",O97&lt;&gt;"",P97&lt;&gt;"",Q97&lt;&gt;"",R97&lt;&gt;"",S97&lt;&gt;"")),"",IF(NOT(AND(OR(B97="",COUNTIF('2. Proyectos'!$A$5:$A$54,B97)&gt;0),OR(C97="",COUNTIF(Listas!$CM$2:$CM$112,C97)&gt;0),OR(D97="",AND(ISNUMBER(D97),D97&gt;0)),OR(F97="",COUNTIF(Listas!$AC$2:$AC$5,F97)&gt;0),OR(H97="",COUNTIF(Listas!$W$2:$W$6,H97)&gt;0),OR(I97="",COUNTIF(Listas!$Z$2:$Z$4,I97)&gt;0),OR(J97="",COUNTIF(Listas!$AF$2:$AF$3,J97)&gt;0),OR(K97="",AND(ISNUMBER(K97),K97&gt;=2018,K97&lt;=2025)),OR(L97="",AND(ISNUMBER(L97),L97&gt;=1,L97&lt;=12)),OR(M97="",COUNTIF(Listas!$H$2:$H$250,M97)&gt;0),OR(O97="",AND(ISNUMBER(O97),O97&gt;0)),OR(P97="",AND(ISNUMBER(P97),P97&gt;0)),OR(Q97="",AND(ISNUMBER(Q97),Q97&gt;=0)),OR(R97="",COUNTIF(Listas!$BC$2:$BC$3,R97)&gt;0))),"Dato inválido",IF(NOT(AND(A97&lt;&gt;"",B97&lt;&gt;"",F97&lt;&gt;"",G97&lt;&gt;"",H97&lt;&gt;"",I97&lt;&gt;"",J97&lt;&gt;"",K97&lt;&gt;"",L97&lt;&gt;"",M97&lt;&gt;"",O97&lt;&gt;"")),"Incompleta","OK")))</f>
        <v/>
      </c>
    </row>
    <row r="98">
      <c r="A98" s="8" t="n"/>
      <c r="B98" s="8" t="n"/>
      <c r="C98" s="8" t="n"/>
      <c r="D98" s="14" t="n"/>
      <c r="E98" s="15">
        <f>IF(D98="","",IF(D98&lt;1,"N1",IF(D98&lt;30,"N2",IF(D98&lt;57.5,"N3","N4"))))</f>
        <v/>
      </c>
      <c r="F98" s="8" t="n"/>
      <c r="G98" s="8" t="n"/>
      <c r="H98" s="8" t="n"/>
      <c r="I98" s="8" t="n"/>
      <c r="J98" s="8" t="n"/>
      <c r="K98" s="13" t="n"/>
      <c r="L98" s="13" t="n"/>
      <c r="M98" s="8" t="n"/>
      <c r="N98" s="15">
        <f>IFERROR(VLOOKUP(M98,Listas!$DK$2:$DL$250,2,FALSE),"")</f>
        <v/>
      </c>
      <c r="O98" s="14" t="n"/>
      <c r="P98" s="14" t="n"/>
      <c r="Q98" s="16" t="n"/>
      <c r="R98" s="16" t="n"/>
      <c r="S98" s="8" t="n"/>
      <c r="U98" s="17">
        <f>IF(NOT(OR(A98&lt;&gt;"",B98&lt;&gt;"",C98&lt;&gt;"",D98&lt;&gt;"",F98&lt;&gt;"",G98&lt;&gt;"",H98&lt;&gt;"",I98&lt;&gt;"",J98&lt;&gt;"",K98&lt;&gt;"",L98&lt;&gt;"",M98&lt;&gt;"",O98&lt;&gt;"",P98&lt;&gt;"",Q98&lt;&gt;"",R98&lt;&gt;"",S98&lt;&gt;"")),"",IF(NOT(AND(OR(B98="",COUNTIF('2. Proyectos'!$A$5:$A$54,B98)&gt;0),OR(C98="",COUNTIF(Listas!$CM$2:$CM$112,C98)&gt;0),OR(D98="",AND(ISNUMBER(D98),D98&gt;0)),OR(F98="",COUNTIF(Listas!$AC$2:$AC$5,F98)&gt;0),OR(H98="",COUNTIF(Listas!$W$2:$W$6,H98)&gt;0),OR(I98="",COUNTIF(Listas!$Z$2:$Z$4,I98)&gt;0),OR(J98="",COUNTIF(Listas!$AF$2:$AF$3,J98)&gt;0),OR(K98="",AND(ISNUMBER(K98),K98&gt;=2018,K98&lt;=2025)),OR(L98="",AND(ISNUMBER(L98),L98&gt;=1,L98&lt;=12)),OR(M98="",COUNTIF(Listas!$H$2:$H$250,M98)&gt;0),OR(O98="",AND(ISNUMBER(O98),O98&gt;0)),OR(P98="",AND(ISNUMBER(P98),P98&gt;0)),OR(Q98="",AND(ISNUMBER(Q98),Q98&gt;=0)),OR(R98="",COUNTIF(Listas!$BC$2:$BC$3,R98)&gt;0))),"Dato inválido",IF(NOT(AND(A98&lt;&gt;"",B98&lt;&gt;"",F98&lt;&gt;"",G98&lt;&gt;"",H98&lt;&gt;"",I98&lt;&gt;"",J98&lt;&gt;"",K98&lt;&gt;"",L98&lt;&gt;"",M98&lt;&gt;"",O98&lt;&gt;"")),"Incompleta","OK")))</f>
        <v/>
      </c>
    </row>
    <row r="99">
      <c r="A99" s="6" t="n"/>
      <c r="B99" s="6" t="n"/>
      <c r="C99" s="6" t="n"/>
      <c r="D99" s="19" t="n"/>
      <c r="E99" s="15">
        <f>IF(D99="","",IF(D99&lt;1,"N1",IF(D99&lt;30,"N2",IF(D99&lt;57.5,"N3","N4"))))</f>
        <v/>
      </c>
      <c r="F99" s="6" t="n"/>
      <c r="G99" s="6" t="n"/>
      <c r="H99" s="6" t="n"/>
      <c r="I99" s="6" t="n"/>
      <c r="J99" s="6" t="n"/>
      <c r="K99" s="18" t="n"/>
      <c r="L99" s="18" t="n"/>
      <c r="M99" s="6" t="n"/>
      <c r="N99" s="15">
        <f>IFERROR(VLOOKUP(M99,Listas!$DK$2:$DL$250,2,FALSE),"")</f>
        <v/>
      </c>
      <c r="O99" s="19" t="n"/>
      <c r="P99" s="19" t="n"/>
      <c r="Q99" s="20" t="n"/>
      <c r="R99" s="20" t="n"/>
      <c r="S99" s="6" t="n"/>
      <c r="U99" s="17">
        <f>IF(NOT(OR(A99&lt;&gt;"",B99&lt;&gt;"",C99&lt;&gt;"",D99&lt;&gt;"",F99&lt;&gt;"",G99&lt;&gt;"",H99&lt;&gt;"",I99&lt;&gt;"",J99&lt;&gt;"",K99&lt;&gt;"",L99&lt;&gt;"",M99&lt;&gt;"",O99&lt;&gt;"",P99&lt;&gt;"",Q99&lt;&gt;"",R99&lt;&gt;"",S99&lt;&gt;"")),"",IF(NOT(AND(OR(B99="",COUNTIF('2. Proyectos'!$A$5:$A$54,B99)&gt;0),OR(C99="",COUNTIF(Listas!$CM$2:$CM$112,C99)&gt;0),OR(D99="",AND(ISNUMBER(D99),D99&gt;0)),OR(F99="",COUNTIF(Listas!$AC$2:$AC$5,F99)&gt;0),OR(H99="",COUNTIF(Listas!$W$2:$W$6,H99)&gt;0),OR(I99="",COUNTIF(Listas!$Z$2:$Z$4,I99)&gt;0),OR(J99="",COUNTIF(Listas!$AF$2:$AF$3,J99)&gt;0),OR(K99="",AND(ISNUMBER(K99),K99&gt;=2018,K99&lt;=2025)),OR(L99="",AND(ISNUMBER(L99),L99&gt;=1,L99&lt;=12)),OR(M99="",COUNTIF(Listas!$H$2:$H$250,M99)&gt;0),OR(O99="",AND(ISNUMBER(O99),O99&gt;0)),OR(P99="",AND(ISNUMBER(P99),P99&gt;0)),OR(Q99="",AND(ISNUMBER(Q99),Q99&gt;=0)),OR(R99="",COUNTIF(Listas!$BC$2:$BC$3,R99)&gt;0))),"Dato inválido",IF(NOT(AND(A99&lt;&gt;"",B99&lt;&gt;"",F99&lt;&gt;"",G99&lt;&gt;"",H99&lt;&gt;"",I99&lt;&gt;"",J99&lt;&gt;"",K99&lt;&gt;"",L99&lt;&gt;"",M99&lt;&gt;"",O99&lt;&gt;"")),"Incompleta","OK")))</f>
        <v/>
      </c>
    </row>
    <row r="100">
      <c r="A100" s="8" t="n"/>
      <c r="B100" s="8" t="n"/>
      <c r="C100" s="8" t="n"/>
      <c r="D100" s="14" t="n"/>
      <c r="E100" s="15">
        <f>IF(D100="","",IF(D100&lt;1,"N1",IF(D100&lt;30,"N2",IF(D100&lt;57.5,"N3","N4"))))</f>
        <v/>
      </c>
      <c r="F100" s="8" t="n"/>
      <c r="G100" s="8" t="n"/>
      <c r="H100" s="8" t="n"/>
      <c r="I100" s="8" t="n"/>
      <c r="J100" s="8" t="n"/>
      <c r="K100" s="13" t="n"/>
      <c r="L100" s="13" t="n"/>
      <c r="M100" s="8" t="n"/>
      <c r="N100" s="15">
        <f>IFERROR(VLOOKUP(M100,Listas!$DK$2:$DL$250,2,FALSE),"")</f>
        <v/>
      </c>
      <c r="O100" s="14" t="n"/>
      <c r="P100" s="14" t="n"/>
      <c r="Q100" s="16" t="n"/>
      <c r="R100" s="16" t="n"/>
      <c r="S100" s="8" t="n"/>
      <c r="U100" s="17">
        <f>IF(NOT(OR(A100&lt;&gt;"",B100&lt;&gt;"",C100&lt;&gt;"",D100&lt;&gt;"",F100&lt;&gt;"",G100&lt;&gt;"",H100&lt;&gt;"",I100&lt;&gt;"",J100&lt;&gt;"",K100&lt;&gt;"",L100&lt;&gt;"",M100&lt;&gt;"",O100&lt;&gt;"",P100&lt;&gt;"",Q100&lt;&gt;"",R100&lt;&gt;"",S100&lt;&gt;"")),"",IF(NOT(AND(OR(B100="",COUNTIF('2. Proyectos'!$A$5:$A$54,B100)&gt;0),OR(C100="",COUNTIF(Listas!$CM$2:$CM$112,C100)&gt;0),OR(D100="",AND(ISNUMBER(D100),D100&gt;0)),OR(F100="",COUNTIF(Listas!$AC$2:$AC$5,F100)&gt;0),OR(H100="",COUNTIF(Listas!$W$2:$W$6,H100)&gt;0),OR(I100="",COUNTIF(Listas!$Z$2:$Z$4,I100)&gt;0),OR(J100="",COUNTIF(Listas!$AF$2:$AF$3,J100)&gt;0),OR(K100="",AND(ISNUMBER(K100),K100&gt;=2018,K100&lt;=2025)),OR(L100="",AND(ISNUMBER(L100),L100&gt;=1,L100&lt;=12)),OR(M100="",COUNTIF(Listas!$H$2:$H$250,M100)&gt;0),OR(O100="",AND(ISNUMBER(O100),O100&gt;0)),OR(P100="",AND(ISNUMBER(P100),P100&gt;0)),OR(Q100="",AND(ISNUMBER(Q100),Q100&gt;=0)),OR(R100="",COUNTIF(Listas!$BC$2:$BC$3,R100)&gt;0))),"Dato inválido",IF(NOT(AND(A100&lt;&gt;"",B100&lt;&gt;"",F100&lt;&gt;"",G100&lt;&gt;"",H100&lt;&gt;"",I100&lt;&gt;"",J100&lt;&gt;"",K100&lt;&gt;"",L100&lt;&gt;"",M100&lt;&gt;"",O100&lt;&gt;"")),"Incompleta","OK")))</f>
        <v/>
      </c>
    </row>
    <row r="101">
      <c r="A101" s="6" t="n"/>
      <c r="B101" s="6" t="n"/>
      <c r="C101" s="6" t="n"/>
      <c r="D101" s="19" t="n"/>
      <c r="E101" s="15">
        <f>IF(D101="","",IF(D101&lt;1,"N1",IF(D101&lt;30,"N2",IF(D101&lt;57.5,"N3","N4"))))</f>
        <v/>
      </c>
      <c r="F101" s="6" t="n"/>
      <c r="G101" s="6" t="n"/>
      <c r="H101" s="6" t="n"/>
      <c r="I101" s="6" t="n"/>
      <c r="J101" s="6" t="n"/>
      <c r="K101" s="18" t="n"/>
      <c r="L101" s="18" t="n"/>
      <c r="M101" s="6" t="n"/>
      <c r="N101" s="15">
        <f>IFERROR(VLOOKUP(M101,Listas!$DK$2:$DL$250,2,FALSE),"")</f>
        <v/>
      </c>
      <c r="O101" s="19" t="n"/>
      <c r="P101" s="19" t="n"/>
      <c r="Q101" s="20" t="n"/>
      <c r="R101" s="20" t="n"/>
      <c r="S101" s="6" t="n"/>
      <c r="U101" s="17">
        <f>IF(NOT(OR(A101&lt;&gt;"",B101&lt;&gt;"",C101&lt;&gt;"",D101&lt;&gt;"",F101&lt;&gt;"",G101&lt;&gt;"",H101&lt;&gt;"",I101&lt;&gt;"",J101&lt;&gt;"",K101&lt;&gt;"",L101&lt;&gt;"",M101&lt;&gt;"",O101&lt;&gt;"",P101&lt;&gt;"",Q101&lt;&gt;"",R101&lt;&gt;"",S101&lt;&gt;"")),"",IF(NOT(AND(OR(B101="",COUNTIF('2. Proyectos'!$A$5:$A$54,B101)&gt;0),OR(C101="",COUNTIF(Listas!$CM$2:$CM$112,C101)&gt;0),OR(D101="",AND(ISNUMBER(D101),D101&gt;0)),OR(F101="",COUNTIF(Listas!$AC$2:$AC$5,F101)&gt;0),OR(H101="",COUNTIF(Listas!$W$2:$W$6,H101)&gt;0),OR(I101="",COUNTIF(Listas!$Z$2:$Z$4,I101)&gt;0),OR(J101="",COUNTIF(Listas!$AF$2:$AF$3,J101)&gt;0),OR(K101="",AND(ISNUMBER(K101),K101&gt;=2018,K101&lt;=2025)),OR(L101="",AND(ISNUMBER(L101),L101&gt;=1,L101&lt;=12)),OR(M101="",COUNTIF(Listas!$H$2:$H$250,M101)&gt;0),OR(O101="",AND(ISNUMBER(O101),O101&gt;0)),OR(P101="",AND(ISNUMBER(P101),P101&gt;0)),OR(Q101="",AND(ISNUMBER(Q101),Q101&gt;=0)),OR(R101="",COUNTIF(Listas!$BC$2:$BC$3,R101)&gt;0))),"Dato inválido",IF(NOT(AND(A101&lt;&gt;"",B101&lt;&gt;"",F101&lt;&gt;"",G101&lt;&gt;"",H101&lt;&gt;"",I101&lt;&gt;"",J101&lt;&gt;"",K101&lt;&gt;"",L101&lt;&gt;"",M101&lt;&gt;"",O101&lt;&gt;"")),"Incompleta","OK")))</f>
        <v/>
      </c>
    </row>
    <row r="102">
      <c r="A102" s="8" t="n"/>
      <c r="B102" s="8" t="n"/>
      <c r="C102" s="8" t="n"/>
      <c r="D102" s="14" t="n"/>
      <c r="E102" s="15">
        <f>IF(D102="","",IF(D102&lt;1,"N1",IF(D102&lt;30,"N2",IF(D102&lt;57.5,"N3","N4"))))</f>
        <v/>
      </c>
      <c r="F102" s="8" t="n"/>
      <c r="G102" s="8" t="n"/>
      <c r="H102" s="8" t="n"/>
      <c r="I102" s="8" t="n"/>
      <c r="J102" s="8" t="n"/>
      <c r="K102" s="13" t="n"/>
      <c r="L102" s="13" t="n"/>
      <c r="M102" s="8" t="n"/>
      <c r="N102" s="15">
        <f>IFERROR(VLOOKUP(M102,Listas!$DK$2:$DL$250,2,FALSE),"")</f>
        <v/>
      </c>
      <c r="O102" s="14" t="n"/>
      <c r="P102" s="14" t="n"/>
      <c r="Q102" s="16" t="n"/>
      <c r="R102" s="16" t="n"/>
      <c r="S102" s="8" t="n"/>
      <c r="U102" s="17">
        <f>IF(NOT(OR(A102&lt;&gt;"",B102&lt;&gt;"",C102&lt;&gt;"",D102&lt;&gt;"",F102&lt;&gt;"",G102&lt;&gt;"",H102&lt;&gt;"",I102&lt;&gt;"",J102&lt;&gt;"",K102&lt;&gt;"",L102&lt;&gt;"",M102&lt;&gt;"",O102&lt;&gt;"",P102&lt;&gt;"",Q102&lt;&gt;"",R102&lt;&gt;"",S102&lt;&gt;"")),"",IF(NOT(AND(OR(B102="",COUNTIF('2. Proyectos'!$A$5:$A$54,B102)&gt;0),OR(C102="",COUNTIF(Listas!$CM$2:$CM$112,C102)&gt;0),OR(D102="",AND(ISNUMBER(D102),D102&gt;0)),OR(F102="",COUNTIF(Listas!$AC$2:$AC$5,F102)&gt;0),OR(H102="",COUNTIF(Listas!$W$2:$W$6,H102)&gt;0),OR(I102="",COUNTIF(Listas!$Z$2:$Z$4,I102)&gt;0),OR(J102="",COUNTIF(Listas!$AF$2:$AF$3,J102)&gt;0),OR(K102="",AND(ISNUMBER(K102),K102&gt;=2018,K102&lt;=2025)),OR(L102="",AND(ISNUMBER(L102),L102&gt;=1,L102&lt;=12)),OR(M102="",COUNTIF(Listas!$H$2:$H$250,M102)&gt;0),OR(O102="",AND(ISNUMBER(O102),O102&gt;0)),OR(P102="",AND(ISNUMBER(P102),P102&gt;0)),OR(Q102="",AND(ISNUMBER(Q102),Q102&gt;=0)),OR(R102="",COUNTIF(Listas!$BC$2:$BC$3,R102)&gt;0))),"Dato inválido",IF(NOT(AND(A102&lt;&gt;"",B102&lt;&gt;"",F102&lt;&gt;"",G102&lt;&gt;"",H102&lt;&gt;"",I102&lt;&gt;"",J102&lt;&gt;"",K102&lt;&gt;"",L102&lt;&gt;"",M102&lt;&gt;"",O102&lt;&gt;"")),"Incompleta","OK")))</f>
        <v/>
      </c>
    </row>
    <row r="103">
      <c r="A103" s="6" t="n"/>
      <c r="B103" s="6" t="n"/>
      <c r="C103" s="6" t="n"/>
      <c r="D103" s="19" t="n"/>
      <c r="E103" s="15">
        <f>IF(D103="","",IF(D103&lt;1,"N1",IF(D103&lt;30,"N2",IF(D103&lt;57.5,"N3","N4"))))</f>
        <v/>
      </c>
      <c r="F103" s="6" t="n"/>
      <c r="G103" s="6" t="n"/>
      <c r="H103" s="6" t="n"/>
      <c r="I103" s="6" t="n"/>
      <c r="J103" s="6" t="n"/>
      <c r="K103" s="18" t="n"/>
      <c r="L103" s="18" t="n"/>
      <c r="M103" s="6" t="n"/>
      <c r="N103" s="15">
        <f>IFERROR(VLOOKUP(M103,Listas!$DK$2:$DL$250,2,FALSE),"")</f>
        <v/>
      </c>
      <c r="O103" s="19" t="n"/>
      <c r="P103" s="19" t="n"/>
      <c r="Q103" s="20" t="n"/>
      <c r="R103" s="20" t="n"/>
      <c r="S103" s="6" t="n"/>
      <c r="U103" s="17">
        <f>IF(NOT(OR(A103&lt;&gt;"",B103&lt;&gt;"",C103&lt;&gt;"",D103&lt;&gt;"",F103&lt;&gt;"",G103&lt;&gt;"",H103&lt;&gt;"",I103&lt;&gt;"",J103&lt;&gt;"",K103&lt;&gt;"",L103&lt;&gt;"",M103&lt;&gt;"",O103&lt;&gt;"",P103&lt;&gt;"",Q103&lt;&gt;"",R103&lt;&gt;"",S103&lt;&gt;"")),"",IF(NOT(AND(OR(B103="",COUNTIF('2. Proyectos'!$A$5:$A$54,B103)&gt;0),OR(C103="",COUNTIF(Listas!$CM$2:$CM$112,C103)&gt;0),OR(D103="",AND(ISNUMBER(D103),D103&gt;0)),OR(F103="",COUNTIF(Listas!$AC$2:$AC$5,F103)&gt;0),OR(H103="",COUNTIF(Listas!$W$2:$W$6,H103)&gt;0),OR(I103="",COUNTIF(Listas!$Z$2:$Z$4,I103)&gt;0),OR(J103="",COUNTIF(Listas!$AF$2:$AF$3,J103)&gt;0),OR(K103="",AND(ISNUMBER(K103),K103&gt;=2018,K103&lt;=2025)),OR(L103="",AND(ISNUMBER(L103),L103&gt;=1,L103&lt;=12)),OR(M103="",COUNTIF(Listas!$H$2:$H$250,M103)&gt;0),OR(O103="",AND(ISNUMBER(O103),O103&gt;0)),OR(P103="",AND(ISNUMBER(P103),P103&gt;0)),OR(Q103="",AND(ISNUMBER(Q103),Q103&gt;=0)),OR(R103="",COUNTIF(Listas!$BC$2:$BC$3,R103)&gt;0))),"Dato inválido",IF(NOT(AND(A103&lt;&gt;"",B103&lt;&gt;"",F103&lt;&gt;"",G103&lt;&gt;"",H103&lt;&gt;"",I103&lt;&gt;"",J103&lt;&gt;"",K103&lt;&gt;"",L103&lt;&gt;"",M103&lt;&gt;"",O103&lt;&gt;"")),"Incompleta","OK")))</f>
        <v/>
      </c>
    </row>
    <row r="104">
      <c r="A104" s="8" t="n"/>
      <c r="B104" s="8" t="n"/>
      <c r="C104" s="8" t="n"/>
      <c r="D104" s="14" t="n"/>
      <c r="E104" s="15">
        <f>IF(D104="","",IF(D104&lt;1,"N1",IF(D104&lt;30,"N2",IF(D104&lt;57.5,"N3","N4"))))</f>
        <v/>
      </c>
      <c r="F104" s="8" t="n"/>
      <c r="G104" s="8" t="n"/>
      <c r="H104" s="8" t="n"/>
      <c r="I104" s="8" t="n"/>
      <c r="J104" s="8" t="n"/>
      <c r="K104" s="13" t="n"/>
      <c r="L104" s="13" t="n"/>
      <c r="M104" s="8" t="n"/>
      <c r="N104" s="15">
        <f>IFERROR(VLOOKUP(M104,Listas!$DK$2:$DL$250,2,FALSE),"")</f>
        <v/>
      </c>
      <c r="O104" s="14" t="n"/>
      <c r="P104" s="14" t="n"/>
      <c r="Q104" s="16" t="n"/>
      <c r="R104" s="16" t="n"/>
      <c r="S104" s="8" t="n"/>
      <c r="U104" s="17">
        <f>IF(NOT(OR(A104&lt;&gt;"",B104&lt;&gt;"",C104&lt;&gt;"",D104&lt;&gt;"",F104&lt;&gt;"",G104&lt;&gt;"",H104&lt;&gt;"",I104&lt;&gt;"",J104&lt;&gt;"",K104&lt;&gt;"",L104&lt;&gt;"",M104&lt;&gt;"",O104&lt;&gt;"",P104&lt;&gt;"",Q104&lt;&gt;"",R104&lt;&gt;"",S104&lt;&gt;"")),"",IF(NOT(AND(OR(B104="",COUNTIF('2. Proyectos'!$A$5:$A$54,B104)&gt;0),OR(C104="",COUNTIF(Listas!$CM$2:$CM$112,C104)&gt;0),OR(D104="",AND(ISNUMBER(D104),D104&gt;0)),OR(F104="",COUNTIF(Listas!$AC$2:$AC$5,F104)&gt;0),OR(H104="",COUNTIF(Listas!$W$2:$W$6,H104)&gt;0),OR(I104="",COUNTIF(Listas!$Z$2:$Z$4,I104)&gt;0),OR(J104="",COUNTIF(Listas!$AF$2:$AF$3,J104)&gt;0),OR(K104="",AND(ISNUMBER(K104),K104&gt;=2018,K104&lt;=2025)),OR(L104="",AND(ISNUMBER(L104),L104&gt;=1,L104&lt;=12)),OR(M104="",COUNTIF(Listas!$H$2:$H$250,M104)&gt;0),OR(O104="",AND(ISNUMBER(O104),O104&gt;0)),OR(P104="",AND(ISNUMBER(P104),P104&gt;0)),OR(Q104="",AND(ISNUMBER(Q104),Q104&gt;=0)),OR(R104="",COUNTIF(Listas!$BC$2:$BC$3,R104)&gt;0))),"Dato inválido",IF(NOT(AND(A104&lt;&gt;"",B104&lt;&gt;"",F104&lt;&gt;"",G104&lt;&gt;"",H104&lt;&gt;"",I104&lt;&gt;"",J104&lt;&gt;"",K104&lt;&gt;"",L104&lt;&gt;"",M104&lt;&gt;"",O104&lt;&gt;"")),"Incompleta","OK")))</f>
        <v/>
      </c>
    </row>
    <row r="105">
      <c r="A105" s="6" t="n"/>
      <c r="B105" s="6" t="n"/>
      <c r="C105" s="6" t="n"/>
      <c r="D105" s="19" t="n"/>
      <c r="E105" s="15">
        <f>IF(D105="","",IF(D105&lt;1,"N1",IF(D105&lt;30,"N2",IF(D105&lt;57.5,"N3","N4"))))</f>
        <v/>
      </c>
      <c r="F105" s="6" t="n"/>
      <c r="G105" s="6" t="n"/>
      <c r="H105" s="6" t="n"/>
      <c r="I105" s="6" t="n"/>
      <c r="J105" s="6" t="n"/>
      <c r="K105" s="18" t="n"/>
      <c r="L105" s="18" t="n"/>
      <c r="M105" s="6" t="n"/>
      <c r="N105" s="15">
        <f>IFERROR(VLOOKUP(M105,Listas!$DK$2:$DL$250,2,FALSE),"")</f>
        <v/>
      </c>
      <c r="O105" s="19" t="n"/>
      <c r="P105" s="19" t="n"/>
      <c r="Q105" s="20" t="n"/>
      <c r="R105" s="20" t="n"/>
      <c r="S105" s="6" t="n"/>
      <c r="U105" s="17">
        <f>IF(NOT(OR(A105&lt;&gt;"",B105&lt;&gt;"",C105&lt;&gt;"",D105&lt;&gt;"",F105&lt;&gt;"",G105&lt;&gt;"",H105&lt;&gt;"",I105&lt;&gt;"",J105&lt;&gt;"",K105&lt;&gt;"",L105&lt;&gt;"",M105&lt;&gt;"",O105&lt;&gt;"",P105&lt;&gt;"",Q105&lt;&gt;"",R105&lt;&gt;"",S105&lt;&gt;"")),"",IF(NOT(AND(OR(B105="",COUNTIF('2. Proyectos'!$A$5:$A$54,B105)&gt;0),OR(C105="",COUNTIF(Listas!$CM$2:$CM$112,C105)&gt;0),OR(D105="",AND(ISNUMBER(D105),D105&gt;0)),OR(F105="",COUNTIF(Listas!$AC$2:$AC$5,F105)&gt;0),OR(H105="",COUNTIF(Listas!$W$2:$W$6,H105)&gt;0),OR(I105="",COUNTIF(Listas!$Z$2:$Z$4,I105)&gt;0),OR(J105="",COUNTIF(Listas!$AF$2:$AF$3,J105)&gt;0),OR(K105="",AND(ISNUMBER(K105),K105&gt;=2018,K105&lt;=2025)),OR(L105="",AND(ISNUMBER(L105),L105&gt;=1,L105&lt;=12)),OR(M105="",COUNTIF(Listas!$H$2:$H$250,M105)&gt;0),OR(O105="",AND(ISNUMBER(O105),O105&gt;0)),OR(P105="",AND(ISNUMBER(P105),P105&gt;0)),OR(Q105="",AND(ISNUMBER(Q105),Q105&gt;=0)),OR(R105="",COUNTIF(Listas!$BC$2:$BC$3,R105)&gt;0))),"Dato inválido",IF(NOT(AND(A105&lt;&gt;"",B105&lt;&gt;"",F105&lt;&gt;"",G105&lt;&gt;"",H105&lt;&gt;"",I105&lt;&gt;"",J105&lt;&gt;"",K105&lt;&gt;"",L105&lt;&gt;"",M105&lt;&gt;"",O105&lt;&gt;"")),"Incompleta","OK")))</f>
        <v/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0" formatRows="1" sort="1" password="CF9F"/>
  <mergeCells count="6">
    <mergeCell ref="K4:R4"/>
    <mergeCell ref="D4:J4"/>
    <mergeCell ref="S4"/>
    <mergeCell ref="A2:R2"/>
    <mergeCell ref="A1:R1"/>
    <mergeCell ref="A4:C4"/>
  </mergeCells>
  <conditionalFormatting sqref="U6:U105">
    <cfRule type="cellIs" priority="1" operator="equal" dxfId="0">
      <formula>"OK"</formula>
    </cfRule>
    <cfRule type="cellIs" priority="2" operator="equal" dxfId="1">
      <formula>"Incompleta"</formula>
    </cfRule>
    <cfRule type="cellIs" priority="3" operator="equal" dxfId="2">
      <formula>"Dato inválido"</formula>
    </cfRule>
  </conditionalFormatting>
  <dataValidations count="14">
    <dataValidation sqref="B6:B105" showDropDown="0" showInputMessage="0" showErrorMessage="1" allowBlank="1" errorTitle="Proyecto no declarado" error="Seleccione un proyecto declarado en la hoja Proyectos." type="list">
      <formula1>='2. Proyectos'!$A$5:$A$54</formula1>
    </dataValidation>
    <dataValidation sqref="C6:C105" showDropDown="0" showInputMessage="0" showErrorMessage="1" allowBlank="1" errorTitle="Fuera de catálogo" error="Seleccione un valor de la lista." type="list">
      <formula1>=Listas!$CM$2:$CM$112</formula1>
    </dataValidation>
    <dataValidation sqref="D6:D105" showDropDown="0" showInputMessage="0" showErrorMessage="1" allowBlank="1" errorTitle="Valor inválido" error="Debe ser un número mayor que cero." type="decimal" operator="greaterThan">
      <formula1>0</formula1>
    </dataValidation>
    <dataValidation sqref="F6:F105" showDropDown="0" showInputMessage="0" showErrorMessage="1" allowBlank="1" errorTitle="Fuera de catálogo" error="Seleccione un valor de la lista." type="list">
      <formula1>=Listas!$AC$2:$AC$5</formula1>
    </dataValidation>
    <dataValidation sqref="H6:H105" showDropDown="0" showInputMessage="0" showErrorMessage="1" allowBlank="1" errorTitle="Fuera de catálogo" error="Seleccione un valor de la lista." type="list">
      <formula1>=Listas!$W$2:$W$6</formula1>
    </dataValidation>
    <dataValidation sqref="I6:I105" showDropDown="0" showInputMessage="0" showErrorMessage="1" allowBlank="1" errorTitle="Fuera de catálogo" error="Seleccione un valor de la lista." type="list">
      <formula1>=Listas!$Z$2:$Z$4</formula1>
    </dataValidation>
    <dataValidation sqref="J6:J105" showDropDown="0" showInputMessage="0" showErrorMessage="1" allowBlank="1" errorTitle="Fuera de catálogo" error="Seleccione un valor de la lista." type="list">
      <formula1>=Listas!$AF$2:$AF$3</formula1>
    </dataValidation>
    <dataValidation sqref="K6:K105" showDropDown="0" showInputMessage="0" showErrorMessage="1" allowBlank="1" errorTitle="Año fuera de rango" error="El año debe estar entre 2018 y 2025." type="whole" operator="between">
      <formula1>2018</formula1>
      <formula2>2025</formula2>
    </dataValidation>
    <dataValidation sqref="L6:L105" showDropDown="0" showInputMessage="0" showErrorMessage="1" allowBlank="1" errorTitle="Mes inválido" error="El mes debe estar entre 1 y 12." type="whole" operator="between">
      <formula1>1</formula1>
      <formula2>12</formula2>
    </dataValidation>
    <dataValidation sqref="M6:M105" showDropDown="0" showInputMessage="0" showErrorMessage="1" allowBlank="1" errorTitle="Fuera de catálogo" error="Seleccione un valor de la lista." type="list">
      <formula1>=Listas!$H$2:$H$250</formula1>
    </dataValidation>
    <dataValidation sqref="O6:O105" showDropDown="0" showInputMessage="0" showErrorMessage="1" allowBlank="1" errorTitle="Valor inválido" error="Debe ser un número mayor que cero." type="decimal" operator="greaterThan">
      <formula1>0</formula1>
    </dataValidation>
    <dataValidation sqref="P6:P105" showDropDown="0" showInputMessage="0" showErrorMessage="1" allowBlank="1" errorTitle="Valor inválido" error="Debe ser un número mayor que cero." type="decimal" operator="greaterThan">
      <formula1>0</formula1>
    </dataValidation>
    <dataValidation sqref="Q6:Q105" showDropDown="0" showInputMessage="0" showErrorMessage="1" allowBlank="1" errorTitle="Valor inválido" error="Debe ser un número mayor o igual a cero." type="decimal" operator="greaterThanOrEqual">
      <formula1>0</formula1>
    </dataValidation>
    <dataValidation sqref="R6:R105" showDropDown="0" showInputMessage="0" showErrorMessage="1" allowBlank="1" errorTitle="Fuera de catálogo" error="Seleccione un valor de la lista." type="list">
      <formula1>=Listas!$BC$2:$BC$3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2026-06-03T18:25:30Z</dcterms:created>
  <dcterms:modified xmlns:dcterms="http://purl.org/dc/terms/" xmlns:xsi="http://www.w3.org/2001/XMLSchema-instance" xsi:type="dcterms:W3CDTF">2026-06-03T18:25:31Z</dcterms:modified>
</cp:coreProperties>
</file>